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BC1C23A4-F51E-4DCA-B287-C5CFE21A0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 2024 - 2026." sheetId="3" r:id="rId1"/>
    <sheet name="posebni dio 2024. - 2026." sheetId="1" r:id="rId2"/>
  </sheets>
  <calcPr calcId="181029"/>
</workbook>
</file>

<file path=xl/calcChain.xml><?xml version="1.0" encoding="utf-8"?>
<calcChain xmlns="http://schemas.openxmlformats.org/spreadsheetml/2006/main">
  <c r="E38" i="3" l="1"/>
  <c r="G17" i="3"/>
  <c r="E123" i="3"/>
  <c r="E122" i="3" s="1"/>
  <c r="E106" i="3"/>
  <c r="F58" i="3"/>
  <c r="F57" i="3" s="1"/>
  <c r="F17" i="3"/>
  <c r="F16" i="3" s="1"/>
  <c r="F88" i="3"/>
  <c r="E88" i="3"/>
  <c r="E84" i="3"/>
  <c r="D30" i="3"/>
  <c r="D21" i="3"/>
  <c r="D123" i="3" l="1"/>
  <c r="D101" i="3"/>
  <c r="D77" i="3"/>
  <c r="D46" i="3"/>
  <c r="D19" i="3"/>
  <c r="D22" i="3" s="1"/>
  <c r="D106" i="3" l="1"/>
  <c r="D102" i="3"/>
  <c r="D88" i="3" l="1"/>
  <c r="D58" i="3" l="1"/>
  <c r="D21" i="1"/>
  <c r="D20" i="1" s="1"/>
  <c r="D40" i="1"/>
  <c r="D39" i="1" s="1"/>
  <c r="D38" i="1" s="1"/>
  <c r="G47" i="1"/>
  <c r="F47" i="1"/>
  <c r="E47" i="1"/>
  <c r="G42" i="1"/>
  <c r="G41" i="1" s="1"/>
  <c r="F42" i="1"/>
  <c r="F41" i="1" s="1"/>
  <c r="E42" i="1"/>
  <c r="E41" i="1" s="1"/>
  <c r="G39" i="1"/>
  <c r="G38" i="1" s="1"/>
  <c r="F39" i="1"/>
  <c r="F38" i="1" s="1"/>
  <c r="E39" i="1"/>
  <c r="E38" i="1" s="1"/>
  <c r="G36" i="1"/>
  <c r="G35" i="1" s="1"/>
  <c r="F36" i="1"/>
  <c r="E36" i="1"/>
  <c r="E35" i="1" s="1"/>
  <c r="F35" i="1"/>
  <c r="G32" i="1"/>
  <c r="G31" i="1" s="1"/>
  <c r="F32" i="1"/>
  <c r="F31" i="1" s="1"/>
  <c r="E32" i="1"/>
  <c r="E31" i="1"/>
  <c r="G29" i="1"/>
  <c r="G28" i="1" s="1"/>
  <c r="F29" i="1"/>
  <c r="F28" i="1" s="1"/>
  <c r="E29" i="1"/>
  <c r="E28" i="1" s="1"/>
  <c r="G24" i="1"/>
  <c r="G23" i="1" s="1"/>
  <c r="F24" i="1"/>
  <c r="F23" i="1" s="1"/>
  <c r="E24" i="1"/>
  <c r="E23" i="1" s="1"/>
  <c r="G21" i="1"/>
  <c r="G20" i="1" s="1"/>
  <c r="F21" i="1"/>
  <c r="F20" i="1" s="1"/>
  <c r="E21" i="1"/>
  <c r="E20" i="1" s="1"/>
  <c r="G18" i="1"/>
  <c r="G17" i="1" s="1"/>
  <c r="F18" i="1"/>
  <c r="F17" i="1" s="1"/>
  <c r="E18" i="1"/>
  <c r="E17" i="1" s="1"/>
  <c r="G13" i="1"/>
  <c r="G12" i="1" s="1"/>
  <c r="F13" i="1"/>
  <c r="F12" i="1" s="1"/>
  <c r="E13" i="1"/>
  <c r="E12" i="1" s="1"/>
  <c r="D24" i="1"/>
  <c r="D29" i="1"/>
  <c r="D28" i="1" s="1"/>
  <c r="D32" i="1"/>
  <c r="D31" i="1" s="1"/>
  <c r="D36" i="1"/>
  <c r="D35" i="1" s="1"/>
  <c r="D42" i="1"/>
  <c r="D41" i="1" s="1"/>
  <c r="D47" i="1"/>
  <c r="D19" i="1"/>
  <c r="D18" i="1" s="1"/>
  <c r="D17" i="1" s="1"/>
  <c r="D16" i="1"/>
  <c r="D14" i="1"/>
  <c r="G112" i="3"/>
  <c r="G110" i="3"/>
  <c r="G108" i="3"/>
  <c r="G106" i="3"/>
  <c r="G102" i="3"/>
  <c r="G94" i="3"/>
  <c r="G92" i="3"/>
  <c r="G90" i="3"/>
  <c r="G88" i="3"/>
  <c r="G84" i="3"/>
  <c r="F84" i="3"/>
  <c r="F90" i="3"/>
  <c r="E90" i="3"/>
  <c r="F94" i="3"/>
  <c r="D94" i="3"/>
  <c r="E94" i="3"/>
  <c r="F92" i="3"/>
  <c r="E92" i="3"/>
  <c r="D84" i="3"/>
  <c r="D83" i="3" s="1"/>
  <c r="D90" i="3"/>
  <c r="D92" i="3"/>
  <c r="G18" i="3"/>
  <c r="F18" i="3"/>
  <c r="E18" i="3"/>
  <c r="D18" i="3"/>
  <c r="D57" i="3" l="1"/>
  <c r="D17" i="3"/>
  <c r="G34" i="1"/>
  <c r="G83" i="3"/>
  <c r="E83" i="3"/>
  <c r="E34" i="1"/>
  <c r="F34" i="1"/>
  <c r="F83" i="3"/>
  <c r="E11" i="1"/>
  <c r="G11" i="1"/>
  <c r="G10" i="1" s="1"/>
  <c r="G9" i="1" s="1"/>
  <c r="G8" i="1" s="1"/>
  <c r="G7" i="1" s="1"/>
  <c r="F11" i="1"/>
  <c r="E10" i="1" l="1"/>
  <c r="E9" i="1" s="1"/>
  <c r="E8" i="1" s="1"/>
  <c r="E7" i="1" s="1"/>
  <c r="F10" i="1"/>
  <c r="F9" i="1" s="1"/>
  <c r="F8" i="1" s="1"/>
  <c r="F7" i="1" s="1"/>
  <c r="F123" i="3"/>
  <c r="F122" i="3" s="1"/>
  <c r="G123" i="3"/>
  <c r="G122" i="3" s="1"/>
  <c r="E112" i="3"/>
  <c r="F112" i="3"/>
  <c r="D112" i="3"/>
  <c r="E110" i="3"/>
  <c r="F110" i="3"/>
  <c r="D110" i="3"/>
  <c r="E108" i="3"/>
  <c r="F108" i="3"/>
  <c r="F106" i="3"/>
  <c r="E102" i="3"/>
  <c r="F102" i="3"/>
  <c r="E101" i="3" l="1"/>
  <c r="G101" i="3"/>
  <c r="F101" i="3"/>
  <c r="E43" i="3" l="1"/>
  <c r="E46" i="3" s="1"/>
  <c r="F46" i="3"/>
  <c r="G43" i="3" s="1"/>
  <c r="E30" i="3"/>
  <c r="F30" i="3"/>
  <c r="G30" i="3"/>
  <c r="D34" i="1"/>
  <c r="D23" i="1"/>
  <c r="D13" i="1"/>
  <c r="D12" i="1" s="1"/>
  <c r="E77" i="3"/>
  <c r="E21" i="3" s="1"/>
  <c r="F77" i="3"/>
  <c r="F21" i="3" s="1"/>
  <c r="G77" i="3"/>
  <c r="G21" i="3" s="1"/>
  <c r="E71" i="3"/>
  <c r="E20" i="3" s="1"/>
  <c r="F71" i="3"/>
  <c r="F20" i="3" s="1"/>
  <c r="F19" i="3" s="1"/>
  <c r="F22" i="3" s="1"/>
  <c r="G71" i="3"/>
  <c r="D71" i="3"/>
  <c r="D20" i="3" s="1"/>
  <c r="E58" i="3"/>
  <c r="E57" i="3" s="1"/>
  <c r="G58" i="3"/>
  <c r="G20" i="3" l="1"/>
  <c r="G19" i="3" s="1"/>
  <c r="G22" i="3" s="1"/>
  <c r="G57" i="3"/>
  <c r="F31" i="3"/>
  <c r="E19" i="3"/>
  <c r="E17" i="3"/>
  <c r="E16" i="3" s="1"/>
  <c r="F70" i="3"/>
  <c r="G46" i="3"/>
  <c r="G70" i="3"/>
  <c r="E70" i="3"/>
  <c r="G31" i="3" l="1"/>
  <c r="G37" i="3" s="1"/>
  <c r="G38" i="3" s="1"/>
  <c r="F38" i="3"/>
  <c r="E22" i="3"/>
  <c r="E31" i="3" s="1"/>
  <c r="D16" i="3"/>
  <c r="D31" i="3" s="1"/>
  <c r="D37" i="3" s="1"/>
  <c r="D70" i="3"/>
  <c r="D38" i="3" l="1"/>
  <c r="D11" i="1" l="1"/>
  <c r="D10" i="1" s="1"/>
  <c r="D9" i="1" s="1"/>
  <c r="D8" i="1" s="1"/>
  <c r="D7" i="1" s="1"/>
</calcChain>
</file>

<file path=xl/sharedStrings.xml><?xml version="1.0" encoding="utf-8"?>
<sst xmlns="http://schemas.openxmlformats.org/spreadsheetml/2006/main" count="259" uniqueCount="162">
  <si>
    <t xml:space="preserve">  </t>
  </si>
  <si>
    <t>SVEUKUPNO RASHODI / IZDACI</t>
  </si>
  <si>
    <t>3</t>
  </si>
  <si>
    <t>Rashodi poslovanja</t>
  </si>
  <si>
    <t>32</t>
  </si>
  <si>
    <t>Materijalni rashodi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</si>
  <si>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</si>
  <si>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</si>
  <si>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</si>
  <si>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</si>
  <si>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</si>
  <si>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</si>
  <si>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</si>
  <si>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</si>
  <si>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</si>
  <si>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</si>
  <si>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</si>
  <si>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</si>
  <si>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 xml:space="preserve">II. POSEBNI DIO </t>
  </si>
  <si>
    <t>Šifra-
Programska
Program
Projekt/
Aktivnost
broj konta</t>
  </si>
  <si>
    <t xml:space="preserve">
VRSTA RASHODA / IZDATKA</t>
  </si>
  <si>
    <t>6</t>
  </si>
  <si>
    <t>Prihodi poslovanja</t>
  </si>
  <si>
    <t>64</t>
  </si>
  <si>
    <t>Prihodi od imovine</t>
  </si>
  <si>
    <t>65</t>
  </si>
  <si>
    <t>Prihodi od upravnih i administrativnih pristojbi, pristojbi po posebnim propisima i naknada</t>
  </si>
  <si>
    <t>63</t>
  </si>
  <si>
    <t>Pomoći iz inozemstva i od subjekata unutar općeg proračuna</t>
  </si>
  <si>
    <t>I. OPĆI DIO</t>
  </si>
  <si>
    <t>Članak 1.</t>
  </si>
  <si>
    <t xml:space="preserve">    PRIHODI UKUPNO</t>
  </si>
  <si>
    <t xml:space="preserve">    RASHODI UKUPNO</t>
  </si>
  <si>
    <t xml:space="preserve">    RAZLIKA - VIŠAK/MANJAK</t>
  </si>
  <si>
    <t xml:space="preserve">    NETO FINANCIRANJE</t>
  </si>
  <si>
    <t>Članak 2.</t>
  </si>
  <si>
    <t>A. RAČUN PRIHODA I RASHODA</t>
  </si>
  <si>
    <t>Članak 3.</t>
  </si>
  <si>
    <t>66</t>
  </si>
  <si>
    <t>Prihodi od prodaje proizvoda i robe te pruženih usluga i prihodi od donacija</t>
  </si>
  <si>
    <t>Članak 7.</t>
  </si>
  <si>
    <t>III. ZAVRŠNA ODREDBA</t>
  </si>
  <si>
    <t>Izvor 1.1. PRIHODI IZ PRORAČUNA</t>
  </si>
  <si>
    <t>67</t>
  </si>
  <si>
    <t>Prihodi iz nadležnog proračuna i od HZZO-a temeljem ugovornih obveza</t>
  </si>
  <si>
    <t>Izvor 1.2. PRIHODI OD FINANCIJSKE IMOVINE I KAMATA</t>
  </si>
  <si>
    <t xml:space="preserve">Izvor 3.2. PRIHODI OD PRUŽENIH USLUGA </t>
  </si>
  <si>
    <t xml:space="preserve">Izvor 4.7. PRIHODI PO POSEBNIM PROPISIMA </t>
  </si>
  <si>
    <t xml:space="preserve">Izvor 5.8. POMOĆI OD MINISTARSTVA ZNANOSTI I OBRAZOVANJA </t>
  </si>
  <si>
    <t>Izvor 6.1. TEKUĆE DONACIJE</t>
  </si>
  <si>
    <t>Program 1001 REDOVNI PROGRAM ODGOJA, NAOBRAZBE I SKRBI</t>
  </si>
  <si>
    <t>Članak 8.</t>
  </si>
  <si>
    <t xml:space="preserve">          Rashodi poslovanja i rashodi za nabavu nefinancijske imovine  raspoređuju se po izvorima financiranja i ekonomskoj klasifikaciji na razini skupine u program koji se</t>
  </si>
  <si>
    <t>sastoje od aktivnosti i projekata  kako slijedi:</t>
  </si>
  <si>
    <t xml:space="preserve">GLAVA 00209 JAVNE USTANOVE PREDŠKOLSKOG ODGOJA </t>
  </si>
  <si>
    <t>Razdjel 002 JEDINSTVENI UPRAVNI ODJEL</t>
  </si>
  <si>
    <t>_____________________________</t>
  </si>
  <si>
    <t>68</t>
  </si>
  <si>
    <t xml:space="preserve">Kazne, upravne mjere i ostali prihodi                                                               </t>
  </si>
  <si>
    <t xml:space="preserve">Projekcija
za 2026.
</t>
  </si>
  <si>
    <t>Razred</t>
  </si>
  <si>
    <t>Skupina</t>
  </si>
  <si>
    <t>Tablica 2. Rashodi poslovanja i rashodi za nabavu nefinancijske imovine prema ekonomskoj klasifikaciji</t>
  </si>
  <si>
    <t>Brojčana</t>
  </si>
  <si>
    <t>oznaka</t>
  </si>
  <si>
    <t xml:space="preserve">Naziv </t>
  </si>
  <si>
    <t>Izvor 1.3. OSTALI PRIHODI</t>
  </si>
  <si>
    <t>Izvor 1. OPĆI PRIHODI I PRIMICI</t>
  </si>
  <si>
    <t>1.1. PRIHODI IZ PRORAČUNA</t>
  </si>
  <si>
    <t>1.2. PRIHODI OD FINANCIJSKE IMOVINE I KAMATA</t>
  </si>
  <si>
    <t>1.3. OSTALI PRIHODI</t>
  </si>
  <si>
    <t xml:space="preserve">Izvor 3. VLASTITI PRIHODI </t>
  </si>
  <si>
    <t xml:space="preserve">3.2. PRIHODI OD PRUŽENIH USLUGA </t>
  </si>
  <si>
    <t>Izvor 4. PRIHODI ZA POSEBNE NAMJENE</t>
  </si>
  <si>
    <t xml:space="preserve">4.7. PRIHODI PO POSEBNIM PROPISIMA </t>
  </si>
  <si>
    <t>Izvor 5. POMOĆI</t>
  </si>
  <si>
    <t xml:space="preserve">5.8. POMOĆI OD MINISTARSTVA ZNANOSTI I OBRAZOVANJA </t>
  </si>
  <si>
    <t>Izvor 6. DONACIJE</t>
  </si>
  <si>
    <t>6.1. TEKUĆE DONACIJE</t>
  </si>
  <si>
    <t>Tablica 4. Rashodi poslovanja prema izvorima financiranja</t>
  </si>
  <si>
    <t>Tablica 5. Rashodi prema funkcijskoj klasifikaciji</t>
  </si>
  <si>
    <t>UKUPNO RASHODI</t>
  </si>
  <si>
    <t>09 Obrazovanje</t>
  </si>
  <si>
    <t>091 Predškolsko i osnovno obrazovanje</t>
  </si>
  <si>
    <t>UKUPNO PRIHODI</t>
  </si>
  <si>
    <t xml:space="preserve">UKUPNO RASHODI </t>
  </si>
  <si>
    <t xml:space="preserve">UKUPNO PRIHODI </t>
  </si>
  <si>
    <t>Prihodi od prodaje nefinancijske imovine</t>
  </si>
  <si>
    <t>Naziv prihoda</t>
  </si>
  <si>
    <t>Naziv rashoda</t>
  </si>
  <si>
    <t>Primici i izdaci prema ekonomskoj klasifikaciji i prema izvorima financiranja nisu planirani u B. Računu financiranja pa isti nisu ni tablično iskazani.</t>
  </si>
  <si>
    <t>Članak 6.</t>
  </si>
  <si>
    <t>7   Prihodi od prodaje nefinancijske imovine</t>
  </si>
  <si>
    <t>3   Rashodi poslovanja</t>
  </si>
  <si>
    <t>4   Rashodi za nabavu nefinancijske imovine</t>
  </si>
  <si>
    <t>5  Izdaci za financijsku imovinu i otplate zajmova</t>
  </si>
  <si>
    <t>8  Primici od financijske imovine i zaduživanja</t>
  </si>
  <si>
    <t xml:space="preserve">    VIŠAK/MANJAK + NETO FINANCIRANJE</t>
  </si>
  <si>
    <t>Projekcija proračuna
za 2026.</t>
  </si>
  <si>
    <t>PRIJENOS VIŠKA / MANJKA IZ PRETHODNE(IH) GODINE</t>
  </si>
  <si>
    <t>PRIJENOS VIŠKA / MANJKA U SLJEDEĆE RAZDOBLJE</t>
  </si>
  <si>
    <t>VIŠAK / MANJAK + NETO FINANCIRANJE + PRIJENOS VIŠKA / MANJKA
IZ PRETHODNE(IH) GODINE - PRIJENOS VIŠKA / MANJKA U SLJEDEĆE
RAZDOBLJE</t>
  </si>
  <si>
    <t>VIŠAK / MANJAK IZ PRETHODNE(IH) GODINE KOJI ĆE SE RASPOREDITI / POKRITI</t>
  </si>
  <si>
    <t>VIŠAK / MANJAK TEKUĆE GODINE</t>
  </si>
  <si>
    <t>ZA 2024. GODINU I PROJEKCIJE ZA 2025. I 2026. GODINU</t>
  </si>
  <si>
    <t>A. SAŽETAK RAČUNA PRIHODA I RASHODA</t>
  </si>
  <si>
    <t>B. SAŽETAK RAČUNA FINANCIRANJA</t>
  </si>
  <si>
    <t>C. PRENESENI VIŠAK ILI PRENESENI MANJAK</t>
  </si>
  <si>
    <t>D. VIŠEGODIŠNJI PLAN URAVNOTEŽENJA</t>
  </si>
  <si>
    <t>6   Prihodi poslovanja</t>
  </si>
  <si>
    <t>Tablica 3. Prihodi poslovanja prema izvorima financiranja</t>
  </si>
  <si>
    <t>Rashodi prema funkcijskoj klasifikaciji ( Tablica 5.) planirani su u A. Računu prihoda i rashoda kako slijedi:</t>
  </si>
  <si>
    <t>Članak 4.</t>
  </si>
  <si>
    <t xml:space="preserve">Članak 5. </t>
  </si>
  <si>
    <t>Članak 9.</t>
  </si>
  <si>
    <t xml:space="preserve">
Projekcija
za 2025.
</t>
  </si>
  <si>
    <t xml:space="preserve">
Projekcija
za 2026.
</t>
  </si>
  <si>
    <t>Program  1002</t>
  </si>
  <si>
    <t>POKRIĆE MANJKA IZ PRETHODNE GODINE</t>
  </si>
  <si>
    <t>Aktivnost  A100001</t>
  </si>
  <si>
    <t>9</t>
  </si>
  <si>
    <t>Vlastiti izvori</t>
  </si>
  <si>
    <t>92</t>
  </si>
  <si>
    <t>Rezultat poslovanja</t>
  </si>
  <si>
    <t>POKRIĆE MANJKA IZ 2023. GODINE</t>
  </si>
  <si>
    <t>KLASA: 400-02/23-01/2</t>
  </si>
  <si>
    <t>(2024.)godini. Sukladno navedenom, vrtić nije u obvezi postupiti po članku 37. Zakona o proračunu ( Narodne novine 144/21.) u svezi izrade višegodišnjeg plana uravnoteženja.</t>
  </si>
  <si>
    <t>Članak 10.</t>
  </si>
  <si>
    <t>PREDSJEDNICA:</t>
  </si>
  <si>
    <t>Financijski plan primjenjuje se od 01. siječnja 2024. godine.</t>
  </si>
  <si>
    <t xml:space="preserve">    Na temelju članka 39. stavka 6. i 7. Zakona o proračunu („Narodne Novine “ broj 144/21.), članka 36. Zakona o ustanovama (Narodne novine broj: 76/93, 29/97, 47/99, 35/08, 127/19. i 151/22.) i članka</t>
  </si>
  <si>
    <t>URBROJ: 2137-70-23-6</t>
  </si>
  <si>
    <t xml:space="preserve">
Plan 2024.
</t>
  </si>
  <si>
    <t xml:space="preserve">
Izvršenje 2023.
</t>
  </si>
  <si>
    <t>Aktivnost A100001 ODGOJNO I TEHNIČKO OSOBLJE I VRTIĆ</t>
  </si>
  <si>
    <t xml:space="preserve">Kapitalni projekt K100001 OPREMANJE DJEČJEG VRTIĆA </t>
  </si>
  <si>
    <t xml:space="preserve">Procijenjeni preneseni manjak poslovanja u 2023. godini  iz prethodne godine iznosi 1.414,56 eura i u cijelosti se planira podmiriti u jednoj proračunskoj </t>
  </si>
  <si>
    <t xml:space="preserve">Obrazloženje Financijskog plana Dječjeg vrtića „Mali Svijet“ Gradište za 2024. godinu čini sastavni dio ovog financijskog plana. </t>
  </si>
  <si>
    <t>Ivana Čolakovac-Mijić</t>
  </si>
  <si>
    <t>U Gradištu 13. prosinca 2023.</t>
  </si>
  <si>
    <t xml:space="preserve">UPRAVNO VIJEĆE DJEČJEG VRTIĆA MALI SVIJET" GRADIŠTE </t>
  </si>
  <si>
    <t xml:space="preserve">Zakonom o proračunu je  uređeno da ako postoje razlike u financijskom planu proračunskog korisnika  Dječjeg vrtića "Mali Svijet" Gradište sadržanom u Proračunu Općine Gradište za 2024. i Projekcije 2025. i 2026.koji je usvojilo općinsko vijeće Općine Grdište u odnosu na već usvojeni prijedlog financijskog plana  Dječjeg vrtića "Mali svijet" Gradište od strane upravnog vijeća Dječjeg vrtića "Mali svijet" Gradište usvaja se financijski plan koji je sadržan u  Proračunu Općine Gradište za 2024. i Projekcije 2025. i 2026.koji je usvojilo općinsko vijeće Općine Gradište. </t>
  </si>
  <si>
    <t>Naredbodavac za izvršenje Financijskog plana je ravnatelj u skladu s ovlaštenjima utvrđenim Statutom.</t>
  </si>
  <si>
    <t xml:space="preserve">Prihodi i rashodi  prema ekonomskoj klasifikaciji ( Tablica 1. i tablica 2.)  i prema izvorima financiranja (Tablica 3. i tablica 4.) planirani su u A. Računu  </t>
  </si>
  <si>
    <t>prihoda i rashoda kako slijedi:</t>
  </si>
  <si>
    <t>FINANCIJSKI PLAN DJEČJEG VRTIĆA "MALI SVIJET" GRADIŠTE</t>
  </si>
  <si>
    <t xml:space="preserve">   Financijski plan Dječjeg vrtića Mali svijet Gradište 2024. g ( u daljnjem tekstu: Financijski plan) i projekcije za 2025. i 2026. godinu sastoji se od:</t>
  </si>
  <si>
    <t>Članak 5.</t>
  </si>
  <si>
    <t>Ovaj Plan stupa na snagu danom objave na Oglasnoj ploči i web stranici Dječjeg Vrtića Mali svijet Gradište.</t>
  </si>
  <si>
    <t>Predsjednica Upravnog vijeća:</t>
  </si>
  <si>
    <t>Ivana Čolakovac- Mijić</t>
  </si>
  <si>
    <t xml:space="preserve">Izvršenje 2024.
</t>
  </si>
  <si>
    <t xml:space="preserve">Plan 2025.
</t>
  </si>
  <si>
    <t xml:space="preserve">Projekcija
za 2027.
</t>
  </si>
  <si>
    <t xml:space="preserve">Plan za 
2025.
</t>
  </si>
  <si>
    <t>Izvršenje 2024.</t>
  </si>
  <si>
    <t>Plan 2025.</t>
  </si>
  <si>
    <t>Projekcija proračuna
za 2027.</t>
  </si>
  <si>
    <t>190.746.81</t>
  </si>
  <si>
    <r>
      <t xml:space="preserve">              </t>
    </r>
    <r>
      <rPr>
        <sz val="10"/>
        <rFont val="Arial"/>
        <family val="2"/>
        <charset val="238"/>
      </rPr>
      <t xml:space="preserve"> i članka 38. Statuta Dječjeg vrtića Mali svijet Gradište, Upravno vijeće Dječjeg vrtića Mali svijet Gradište na 34. sjednici održanoj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11. prosinca 2024. godine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donijelo je: </t>
    </r>
  </si>
  <si>
    <t>KLASA: 400-07/24-01</t>
  </si>
  <si>
    <t>URBROJ: 2196-13-1/24-01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</si>
</sst>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Arial"/>
      <family val="2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58"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12" fillId="0" borderId="0" xfId="0" applyFont="1"/>
    <xf numFmtId="0" fontId="11" fillId="0" borderId="0" xfId="1" applyFont="1"/>
    <xf numFmtId="0" fontId="14" fillId="0" borderId="0" xfId="1" applyFont="1" applyAlignment="1">
      <alignment horizontal="left" wrapText="1"/>
    </xf>
    <xf numFmtId="4" fontId="14" fillId="0" borderId="0" xfId="1" applyNumberFormat="1" applyFont="1" applyAlignment="1">
      <alignment wrapText="1"/>
    </xf>
    <xf numFmtId="0" fontId="13" fillId="0" borderId="0" xfId="1" applyFont="1" applyAlignment="1">
      <alignment horizontal="right"/>
    </xf>
    <xf numFmtId="0" fontId="17" fillId="0" borderId="0" xfId="0" applyFont="1" applyAlignment="1">
      <alignment wrapText="1"/>
    </xf>
    <xf numFmtId="0" fontId="18" fillId="6" borderId="0" xfId="0" applyFont="1" applyFill="1"/>
    <xf numFmtId="0" fontId="0" fillId="0" borderId="0" xfId="0" applyAlignment="1">
      <alignment wrapText="1"/>
    </xf>
    <xf numFmtId="4" fontId="17" fillId="0" borderId="0" xfId="0" applyNumberFormat="1" applyFont="1"/>
    <xf numFmtId="0" fontId="13" fillId="0" borderId="0" xfId="1" applyFont="1"/>
    <xf numFmtId="0" fontId="14" fillId="0" borderId="0" xfId="1" applyFont="1"/>
    <xf numFmtId="0" fontId="15" fillId="0" borderId="0" xfId="0" applyFont="1"/>
    <xf numFmtId="0" fontId="20" fillId="4" borderId="0" xfId="0" applyFont="1" applyFill="1"/>
    <xf numFmtId="4" fontId="20" fillId="4" borderId="0" xfId="0" applyNumberFormat="1" applyFont="1" applyFill="1"/>
    <xf numFmtId="0" fontId="16" fillId="0" borderId="0" xfId="0" applyFont="1"/>
    <xf numFmtId="4" fontId="13" fillId="0" borderId="0" xfId="1" applyNumberFormat="1" applyFont="1"/>
    <xf numFmtId="4" fontId="13" fillId="0" borderId="0" xfId="1" applyNumberFormat="1" applyFont="1" applyAlignment="1">
      <alignment wrapText="1"/>
    </xf>
    <xf numFmtId="0" fontId="11" fillId="0" borderId="0" xfId="0" applyFont="1"/>
    <xf numFmtId="0" fontId="13" fillId="0" borderId="0" xfId="1" applyFont="1" applyAlignment="1">
      <alignment wrapText="1"/>
    </xf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3" borderId="0" xfId="0" applyFont="1" applyFill="1"/>
    <xf numFmtId="0" fontId="13" fillId="5" borderId="0" xfId="1" applyFont="1" applyFill="1" applyAlignment="1">
      <alignment horizontal="center" wrapText="1"/>
    </xf>
    <xf numFmtId="0" fontId="22" fillId="5" borderId="0" xfId="0" applyFont="1" applyFill="1" applyAlignment="1">
      <alignment horizontal="right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2" borderId="1" xfId="2" applyFont="1" applyFill="1" applyBorder="1" applyAlignment="1">
      <alignment vertical="center" wrapText="1" readingOrder="1"/>
    </xf>
    <xf numFmtId="0" fontId="20" fillId="2" borderId="2" xfId="2" applyFont="1" applyFill="1" applyBorder="1" applyAlignment="1">
      <alignment horizontal="center" vertical="center" wrapText="1" readingOrder="1"/>
    </xf>
    <xf numFmtId="0" fontId="20" fillId="0" borderId="0" xfId="2" applyFont="1"/>
    <xf numFmtId="0" fontId="19" fillId="0" borderId="0" xfId="2" applyFont="1"/>
    <xf numFmtId="0" fontId="20" fillId="9" borderId="0" xfId="0" applyFont="1" applyFill="1" applyAlignment="1">
      <alignment horizontal="left" vertical="center" wrapText="1" readingOrder="1"/>
    </xf>
    <xf numFmtId="0" fontId="20" fillId="9" borderId="0" xfId="0" applyFont="1" applyFill="1" applyAlignment="1">
      <alignment vertical="center" wrapText="1" readingOrder="1"/>
    </xf>
    <xf numFmtId="4" fontId="20" fillId="9" borderId="0" xfId="0" applyNumberFormat="1" applyFont="1" applyFill="1"/>
    <xf numFmtId="0" fontId="17" fillId="0" borderId="0" xfId="0" applyFont="1" applyAlignment="1">
      <alignment horizontal="center"/>
    </xf>
    <xf numFmtId="4" fontId="0" fillId="0" borderId="0" xfId="0" applyNumberFormat="1"/>
    <xf numFmtId="0" fontId="22" fillId="5" borderId="0" xfId="0" applyFont="1" applyFill="1" applyAlignment="1">
      <alignment horizontal="right" vertical="top" wrapText="1"/>
    </xf>
    <xf numFmtId="0" fontId="13" fillId="5" borderId="0" xfId="1" applyFont="1" applyFill="1" applyAlignment="1">
      <alignment horizontal="center" vertical="top" wrapText="1"/>
    </xf>
    <xf numFmtId="0" fontId="18" fillId="0" borderId="0" xfId="0" applyFont="1"/>
    <xf numFmtId="4" fontId="18" fillId="0" borderId="0" xfId="0" applyNumberFormat="1" applyFont="1"/>
    <xf numFmtId="0" fontId="17" fillId="10" borderId="0" xfId="0" applyFont="1" applyFill="1" applyAlignment="1">
      <alignment wrapText="1"/>
    </xf>
    <xf numFmtId="4" fontId="17" fillId="10" borderId="0" xfId="0" applyNumberFormat="1" applyFont="1" applyFill="1"/>
    <xf numFmtId="4" fontId="17" fillId="11" borderId="0" xfId="0" applyNumberFormat="1" applyFont="1" applyFill="1"/>
    <xf numFmtId="4" fontId="17" fillId="13" borderId="0" xfId="0" applyNumberFormat="1" applyFont="1" applyFill="1"/>
    <xf numFmtId="0" fontId="17" fillId="13" borderId="0" xfId="0" applyFont="1" applyFill="1" applyAlignment="1">
      <alignment wrapText="1"/>
    </xf>
    <xf numFmtId="0" fontId="23" fillId="0" borderId="0" xfId="0" applyFont="1"/>
    <xf numFmtId="0" fontId="18" fillId="14" borderId="0" xfId="0" applyFont="1" applyFill="1"/>
    <xf numFmtId="4" fontId="18" fillId="14" borderId="0" xfId="0" applyNumberFormat="1" applyFont="1" applyFill="1"/>
    <xf numFmtId="0" fontId="18" fillId="15" borderId="0" xfId="0" applyFont="1" applyFill="1"/>
    <xf numFmtId="4" fontId="18" fillId="15" borderId="0" xfId="0" applyNumberFormat="1" applyFont="1" applyFill="1"/>
    <xf numFmtId="0" fontId="23" fillId="0" borderId="0" xfId="0" applyFont="1" applyAlignment="1">
      <alignment horizontal="center"/>
    </xf>
    <xf numFmtId="0" fontId="18" fillId="7" borderId="0" xfId="0" applyFont="1" applyFill="1"/>
    <xf numFmtId="4" fontId="18" fillId="7" borderId="0" xfId="0" applyNumberFormat="1" applyFont="1" applyFill="1"/>
    <xf numFmtId="0" fontId="18" fillId="8" borderId="0" xfId="0" applyFont="1" applyFill="1"/>
    <xf numFmtId="4" fontId="18" fillId="8" borderId="0" xfId="0" applyNumberFormat="1" applyFont="1" applyFill="1"/>
    <xf numFmtId="4" fontId="18" fillId="6" borderId="0" xfId="0" applyNumberFormat="1" applyFont="1" applyFill="1"/>
    <xf numFmtId="0" fontId="13" fillId="0" borderId="3" xfId="1" applyFont="1" applyBorder="1"/>
    <xf numFmtId="4" fontId="13" fillId="0" borderId="3" xfId="1" applyNumberFormat="1" applyFont="1" applyBorder="1" applyAlignment="1">
      <alignment wrapText="1"/>
    </xf>
    <xf numFmtId="0" fontId="13" fillId="2" borderId="3" xfId="1" applyFont="1" applyFill="1" applyBorder="1"/>
    <xf numFmtId="4" fontId="13" fillId="2" borderId="3" xfId="1" applyNumberFormat="1" applyFont="1" applyFill="1" applyBorder="1" applyAlignment="1">
      <alignment wrapText="1"/>
    </xf>
    <xf numFmtId="4" fontId="11" fillId="0" borderId="3" xfId="1" applyNumberFormat="1" applyFont="1" applyBorder="1"/>
    <xf numFmtId="4" fontId="13" fillId="0" borderId="3" xfId="1" applyNumberFormat="1" applyFont="1" applyBorder="1"/>
    <xf numFmtId="0" fontId="13" fillId="0" borderId="3" xfId="1" applyFont="1" applyBorder="1" applyAlignment="1">
      <alignment wrapText="1"/>
    </xf>
    <xf numFmtId="0" fontId="13" fillId="2" borderId="3" xfId="1" applyFont="1" applyFill="1" applyBorder="1" applyAlignment="1">
      <alignment wrapText="1"/>
    </xf>
    <xf numFmtId="4" fontId="13" fillId="2" borderId="3" xfId="1" applyNumberFormat="1" applyFont="1" applyFill="1" applyBorder="1"/>
    <xf numFmtId="0" fontId="13" fillId="2" borderId="3" xfId="1" quotePrefix="1" applyFont="1" applyFill="1" applyBorder="1" applyAlignment="1">
      <alignment wrapText="1"/>
    </xf>
    <xf numFmtId="0" fontId="13" fillId="2" borderId="3" xfId="1" quotePrefix="1" applyFont="1" applyFill="1" applyBorder="1"/>
    <xf numFmtId="0" fontId="13" fillId="2" borderId="2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4" fontId="13" fillId="0" borderId="3" xfId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2" applyFont="1" applyAlignment="1">
      <alignment horizontal="left"/>
    </xf>
    <xf numFmtId="0" fontId="11" fillId="0" borderId="0" xfId="1" applyFont="1" applyAlignment="1">
      <alignment horizontal="center"/>
    </xf>
    <xf numFmtId="3" fontId="17" fillId="5" borderId="0" xfId="0" applyNumberFormat="1" applyFont="1" applyFill="1" applyAlignment="1">
      <alignment horizontal="center"/>
    </xf>
    <xf numFmtId="4" fontId="24" fillId="0" borderId="0" xfId="0" applyNumberFormat="1" applyFont="1"/>
    <xf numFmtId="0" fontId="25" fillId="11" borderId="0" xfId="0" applyFont="1" applyFill="1" applyAlignment="1">
      <alignment horizontal="left"/>
    </xf>
    <xf numFmtId="4" fontId="25" fillId="11" borderId="0" xfId="0" applyNumberFormat="1" applyFont="1" applyFill="1"/>
    <xf numFmtId="0" fontId="25" fillId="0" borderId="0" xfId="0" applyFont="1" applyAlignment="1">
      <alignment horizontal="left"/>
    </xf>
    <xf numFmtId="4" fontId="25" fillId="0" borderId="0" xfId="0" applyNumberFormat="1" applyFont="1"/>
    <xf numFmtId="4" fontId="17" fillId="12" borderId="0" xfId="0" applyNumberFormat="1" applyFont="1" applyFill="1" applyAlignment="1">
      <alignment horizontal="right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right" wrapText="1"/>
    </xf>
    <xf numFmtId="0" fontId="13" fillId="3" borderId="0" xfId="0" applyFont="1" applyFill="1" applyAlignment="1">
      <alignment horizontal="center"/>
    </xf>
    <xf numFmtId="0" fontId="17" fillId="10" borderId="0" xfId="0" applyFont="1" applyFill="1"/>
    <xf numFmtId="0" fontId="22" fillId="13" borderId="0" xfId="0" applyFont="1" applyFill="1"/>
    <xf numFmtId="0" fontId="21" fillId="0" borderId="0" xfId="0" applyFont="1" applyAlignment="1">
      <alignment wrapText="1"/>
    </xf>
    <xf numFmtId="4" fontId="16" fillId="0" borderId="0" xfId="0" applyNumberFormat="1" applyFont="1"/>
    <xf numFmtId="0" fontId="13" fillId="2" borderId="0" xfId="1" applyFont="1" applyFill="1" applyAlignment="1">
      <alignment wrapText="1"/>
    </xf>
    <xf numFmtId="4" fontId="13" fillId="2" borderId="0" xfId="1" applyNumberFormat="1" applyFont="1" applyFill="1"/>
    <xf numFmtId="0" fontId="11" fillId="0" borderId="0" xfId="0" applyFont="1" applyAlignment="1">
      <alignment horizontal="left"/>
    </xf>
    <xf numFmtId="0" fontId="26" fillId="16" borderId="0" xfId="2" applyFont="1" applyFill="1" applyAlignment="1">
      <alignment horizontal="left" vertical="center" wrapText="1" readingOrder="1"/>
    </xf>
    <xf numFmtId="0" fontId="26" fillId="16" borderId="0" xfId="2" applyFont="1" applyFill="1" applyAlignment="1">
      <alignment vertical="center" wrapText="1" readingOrder="1"/>
    </xf>
    <xf numFmtId="0" fontId="26" fillId="17" borderId="0" xfId="2" applyFont="1" applyFill="1" applyAlignment="1">
      <alignment horizontal="left" vertical="center" wrapText="1" readingOrder="1"/>
    </xf>
    <xf numFmtId="0" fontId="26" fillId="17" borderId="0" xfId="2" applyFont="1" applyFill="1" applyAlignment="1">
      <alignment vertical="center" wrapText="1" readingOrder="1"/>
    </xf>
    <xf numFmtId="0" fontId="26" fillId="18" borderId="0" xfId="2" applyFont="1" applyFill="1" applyAlignment="1">
      <alignment horizontal="left" vertical="center" wrapText="1" readingOrder="1"/>
    </xf>
    <xf numFmtId="0" fontId="26" fillId="18" borderId="0" xfId="2" applyFont="1" applyFill="1" applyAlignment="1">
      <alignment vertical="center" wrapText="1" readingOrder="1"/>
    </xf>
    <xf numFmtId="0" fontId="27" fillId="18" borderId="0" xfId="2" applyFont="1" applyFill="1" applyAlignment="1">
      <alignment horizontal="left" vertical="center" wrapText="1" readingOrder="1"/>
    </xf>
    <xf numFmtId="0" fontId="27" fillId="18" borderId="0" xfId="2" applyFont="1" applyFill="1" applyAlignment="1">
      <alignment vertical="center" wrapText="1" readingOrder="1"/>
    </xf>
    <xf numFmtId="164" fontId="27" fillId="18" borderId="0" xfId="2" applyNumberFormat="1" applyFont="1" applyFill="1" applyAlignment="1">
      <alignment horizontal="right" vertical="center" wrapText="1" readingOrder="1"/>
    </xf>
    <xf numFmtId="2" fontId="19" fillId="0" borderId="0" xfId="0" applyNumberFormat="1" applyFont="1" applyAlignment="1">
      <alignment horizontal="right"/>
    </xf>
    <xf numFmtId="4" fontId="26" fillId="16" borderId="0" xfId="2" applyNumberFormat="1" applyFont="1" applyFill="1" applyAlignment="1">
      <alignment horizontal="right" vertical="center" wrapText="1" readingOrder="1"/>
    </xf>
    <xf numFmtId="4" fontId="26" fillId="17" borderId="0" xfId="2" applyNumberFormat="1" applyFont="1" applyFill="1" applyAlignment="1">
      <alignment horizontal="right" vertical="center" wrapText="1" readingOrder="1"/>
    </xf>
    <xf numFmtId="4" fontId="19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17" fillId="0" borderId="0" xfId="0" applyFont="1"/>
    <xf numFmtId="0" fontId="19" fillId="0" borderId="0" xfId="2" applyFont="1" applyAlignment="1">
      <alignment horizontal="center"/>
    </xf>
    <xf numFmtId="4" fontId="30" fillId="0" borderId="4" xfId="0" applyNumberFormat="1" applyFont="1" applyBorder="1" applyAlignment="1" applyProtection="1">
      <alignment horizontal="right" vertical="top" shrinkToFit="1"/>
      <protection locked="0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1" applyFont="1"/>
    <xf numFmtId="0" fontId="22" fillId="2" borderId="2" xfId="0" applyFont="1" applyFill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20" fillId="9" borderId="0" xfId="0" applyNumberFormat="1" applyFont="1" applyFill="1" applyAlignment="1">
      <alignment horizontal="center"/>
    </xf>
    <xf numFmtId="4" fontId="20" fillId="4" borderId="0" xfId="0" applyNumberFormat="1" applyFont="1" applyFill="1" applyAlignment="1">
      <alignment horizontal="center"/>
    </xf>
    <xf numFmtId="4" fontId="18" fillId="7" borderId="0" xfId="0" applyNumberFormat="1" applyFont="1" applyFill="1" applyAlignment="1">
      <alignment horizontal="center"/>
    </xf>
    <xf numFmtId="4" fontId="18" fillId="8" borderId="0" xfId="0" applyNumberFormat="1" applyFont="1" applyFill="1" applyAlignment="1">
      <alignment horizontal="center"/>
    </xf>
    <xf numFmtId="4" fontId="18" fillId="6" borderId="0" xfId="0" applyNumberFormat="1" applyFont="1" applyFill="1" applyAlignment="1">
      <alignment horizontal="center"/>
    </xf>
    <xf numFmtId="4" fontId="1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26" fillId="16" borderId="0" xfId="2" applyNumberFormat="1" applyFont="1" applyFill="1" applyAlignment="1">
      <alignment horizontal="center" vertical="center" wrapText="1" readingOrder="1"/>
    </xf>
    <xf numFmtId="4" fontId="26" fillId="17" borderId="0" xfId="2" applyNumberFormat="1" applyFont="1" applyFill="1" applyAlignment="1">
      <alignment horizontal="center" vertical="center" wrapText="1" readingOrder="1"/>
    </xf>
    <xf numFmtId="4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1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12" borderId="0" xfId="0" applyFont="1" applyFill="1" applyAlignment="1">
      <alignment horizontal="left"/>
    </xf>
    <xf numFmtId="0" fontId="19" fillId="0" borderId="0" xfId="0" applyFont="1"/>
    <xf numFmtId="0" fontId="3" fillId="0" borderId="0" xfId="0" applyFont="1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3" fillId="10" borderId="0" xfId="0" applyFont="1" applyFill="1" applyAlignment="1">
      <alignment horizontal="left"/>
    </xf>
    <xf numFmtId="0" fontId="19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4" fontId="17" fillId="13" borderId="0" xfId="0" applyNumberFormat="1" applyFont="1" applyFill="1" applyAlignment="1">
      <alignment horizontal="center"/>
    </xf>
    <xf numFmtId="4" fontId="18" fillId="14" borderId="0" xfId="0" applyNumberFormat="1" applyFont="1" applyFill="1" applyAlignment="1">
      <alignment horizontal="center"/>
    </xf>
    <xf numFmtId="4" fontId="18" fillId="15" borderId="0" xfId="0" applyNumberFormat="1" applyFont="1" applyFill="1" applyAlignment="1">
      <alignment horizontal="center"/>
    </xf>
  </cellXfs>
  <cellStyles count="4">
    <cellStyle name="Normal 2" xfId="1" xr:uid="{00000000-0005-0000-0000-000000000000}"/>
    <cellStyle name="Normal 3" xfId="2" xr:uid="{00000000-0005-0000-0000-000001000000}"/>
    <cellStyle name="Normalno" xfId="0" builtinId="0"/>
    <cellStyle name="Normalno 2" xfId="3" xr:uid="{00000000-0005-0000-0000-000003000000}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C1C1FF"/>
      <rgbColor rgb="00E1E1FF"/>
      <rgbColor rgb="00FEDE01"/>
      <rgbColor rgb="00B9E9FF"/>
      <rgbColor rgb="00FFE0C1"/>
      <rgbColor rgb="00A3C9B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B13" zoomScaleNormal="100" workbookViewId="0">
      <selection activeCell="D127" sqref="D127"/>
    </sheetView>
  </sheetViews>
  <sheetFormatPr defaultColWidth="9.140625" defaultRowHeight="15" x14ac:dyDescent="0.25"/>
  <cols>
    <col min="1" max="1" width="20.140625" style="1" customWidth="1"/>
    <col min="2" max="2" width="5.42578125" style="2" customWidth="1"/>
    <col min="3" max="3" width="67.28515625" style="26" customWidth="1"/>
    <col min="4" max="4" width="22.5703125" style="26" customWidth="1"/>
    <col min="5" max="5" width="13.42578125" style="26" bestFit="1" customWidth="1"/>
    <col min="6" max="6" width="11.7109375" style="26" bestFit="1" customWidth="1"/>
    <col min="7" max="8" width="12.42578125" style="26" bestFit="1" customWidth="1"/>
    <col min="9" max="9" width="10.140625" style="26" bestFit="1" customWidth="1"/>
    <col min="10" max="10" width="10.28515625" style="26" bestFit="1" customWidth="1"/>
    <col min="11" max="13" width="10.140625" style="1" bestFit="1" customWidth="1"/>
    <col min="14" max="14" width="11.28515625" style="1" bestFit="1" customWidth="1"/>
    <col min="15" max="15" width="13.140625" style="1" bestFit="1" customWidth="1"/>
    <col min="16" max="16384" width="9.140625" style="1"/>
  </cols>
  <sheetData>
    <row r="1" spans="1:10" s="7" customFormat="1" ht="14.25" x14ac:dyDescent="0.2">
      <c r="B1" s="21"/>
      <c r="C1" s="140" t="s">
        <v>130</v>
      </c>
      <c r="D1" s="140"/>
      <c r="E1" s="140"/>
      <c r="F1" s="140"/>
      <c r="G1" s="140"/>
      <c r="H1" s="140"/>
      <c r="I1" s="140"/>
      <c r="J1" s="140"/>
    </row>
    <row r="2" spans="1:10" s="7" customFormat="1" ht="14.25" x14ac:dyDescent="0.2">
      <c r="B2" s="133" t="s">
        <v>159</v>
      </c>
      <c r="C2" s="133"/>
      <c r="D2" s="133"/>
      <c r="E2" s="133"/>
      <c r="F2" s="133"/>
      <c r="G2" s="133"/>
      <c r="H2" s="133"/>
      <c r="I2" s="133"/>
      <c r="J2" s="133"/>
    </row>
    <row r="3" spans="1:10" s="7" customFormat="1" ht="14.25" x14ac:dyDescent="0.2">
      <c r="B3" s="115"/>
      <c r="C3" s="133"/>
      <c r="D3" s="133"/>
      <c r="E3" s="133"/>
      <c r="F3" s="133"/>
      <c r="G3" s="133"/>
      <c r="H3" s="133"/>
      <c r="I3" s="133"/>
      <c r="J3" s="133"/>
    </row>
    <row r="4" spans="1:10" s="7" customFormat="1" ht="14.25" x14ac:dyDescent="0.2">
      <c r="B4" s="116"/>
      <c r="C4" s="133"/>
      <c r="D4" s="133"/>
      <c r="E4" s="133"/>
      <c r="F4" s="133"/>
      <c r="G4" s="133"/>
      <c r="H4" s="133"/>
      <c r="I4" s="133"/>
      <c r="J4" s="116"/>
    </row>
    <row r="5" spans="1:10" s="7" customFormat="1" ht="14.25" x14ac:dyDescent="0.2">
      <c r="B5" s="21"/>
      <c r="C5" s="97"/>
      <c r="D5" s="97"/>
      <c r="E5" s="97"/>
      <c r="F5" s="97"/>
      <c r="G5" s="97"/>
      <c r="H5" s="97"/>
      <c r="I5" s="97"/>
      <c r="J5" s="21"/>
    </row>
    <row r="6" spans="1:10" s="7" customFormat="1" ht="15" customHeight="1" x14ac:dyDescent="0.25">
      <c r="B6" s="28"/>
      <c r="C6" s="119" t="s">
        <v>145</v>
      </c>
      <c r="D6" s="28"/>
      <c r="F6" s="28"/>
      <c r="H6" s="28"/>
      <c r="J6" s="28"/>
    </row>
    <row r="7" spans="1:10" s="7" customFormat="1" ht="15" customHeight="1" x14ac:dyDescent="0.25">
      <c r="B7" s="28"/>
      <c r="C7" s="119" t="s">
        <v>104</v>
      </c>
      <c r="D7" s="28"/>
      <c r="F7" s="28"/>
      <c r="H7" s="28"/>
      <c r="J7" s="28"/>
    </row>
    <row r="8" spans="1:10" s="7" customFormat="1" ht="14.25" x14ac:dyDescent="0.2">
      <c r="B8" s="21"/>
      <c r="C8" s="28"/>
      <c r="D8" s="28"/>
      <c r="E8" s="28"/>
      <c r="F8" s="28"/>
      <c r="G8" s="28"/>
      <c r="H8" s="28"/>
      <c r="I8" s="28"/>
      <c r="J8" s="21"/>
    </row>
    <row r="9" spans="1:10" s="6" customFormat="1" ht="14.25" x14ac:dyDescent="0.2">
      <c r="B9" s="8"/>
      <c r="C9" s="16" t="s">
        <v>29</v>
      </c>
      <c r="D9" s="16"/>
      <c r="E9" s="8"/>
      <c r="F9" s="8"/>
      <c r="G9" s="8"/>
      <c r="H9" s="8"/>
      <c r="I9" s="8"/>
      <c r="J9" s="8"/>
    </row>
    <row r="10" spans="1:10" s="6" customFormat="1" ht="14.25" x14ac:dyDescent="0.2">
      <c r="B10" s="8"/>
      <c r="C10" s="8"/>
      <c r="D10" s="8"/>
      <c r="E10" s="8"/>
      <c r="F10" s="8"/>
      <c r="G10" s="8"/>
      <c r="H10" s="8"/>
      <c r="I10" s="8"/>
      <c r="J10" s="8"/>
    </row>
    <row r="11" spans="1:10" s="6" customFormat="1" ht="15" customHeight="1" x14ac:dyDescent="0.2">
      <c r="A11" s="16"/>
      <c r="B11" s="16"/>
      <c r="C11" s="135" t="s">
        <v>30</v>
      </c>
      <c r="D11" s="135"/>
      <c r="E11" s="135"/>
      <c r="F11" s="135"/>
      <c r="G11" s="135"/>
      <c r="H11" s="135"/>
      <c r="I11" s="135"/>
      <c r="J11" s="135"/>
    </row>
    <row r="12" spans="1:10" s="6" customFormat="1" ht="14.25" x14ac:dyDescent="0.2">
      <c r="B12" s="8"/>
      <c r="C12" s="134" t="s">
        <v>146</v>
      </c>
      <c r="D12" s="134"/>
      <c r="E12" s="134"/>
      <c r="F12" s="134"/>
      <c r="G12" s="134"/>
      <c r="H12" s="134"/>
      <c r="I12" s="134"/>
      <c r="J12" s="134"/>
    </row>
    <row r="13" spans="1:10" s="6" customFormat="1" ht="14.25" x14ac:dyDescent="0.2">
      <c r="B13" s="8"/>
      <c r="C13" s="75"/>
      <c r="D13" s="75"/>
      <c r="E13" s="75"/>
      <c r="F13" s="75"/>
      <c r="G13" s="75"/>
      <c r="H13" s="75"/>
      <c r="I13" s="75"/>
      <c r="J13" s="75"/>
    </row>
    <row r="14" spans="1:10" s="6" customFormat="1" ht="14.25" x14ac:dyDescent="0.2">
      <c r="B14" s="11"/>
      <c r="C14" s="16" t="s">
        <v>105</v>
      </c>
      <c r="D14" s="75"/>
      <c r="E14" s="76"/>
      <c r="F14" s="76"/>
      <c r="G14" s="76"/>
      <c r="H14" s="11"/>
      <c r="I14" s="8"/>
      <c r="J14" s="11"/>
    </row>
    <row r="15" spans="1:10" s="7" customFormat="1" ht="38.25" x14ac:dyDescent="0.2">
      <c r="B15" s="11"/>
      <c r="C15" s="63"/>
      <c r="D15" s="77" t="s">
        <v>155</v>
      </c>
      <c r="E15" s="64" t="s">
        <v>156</v>
      </c>
      <c r="F15" s="64" t="s">
        <v>98</v>
      </c>
      <c r="G15" s="64" t="s">
        <v>157</v>
      </c>
      <c r="H15" s="8"/>
      <c r="I15" s="8"/>
    </row>
    <row r="16" spans="1:10" s="3" customFormat="1" ht="12.75" x14ac:dyDescent="0.2">
      <c r="B16" s="88"/>
      <c r="C16" s="65" t="s">
        <v>31</v>
      </c>
      <c r="D16" s="66">
        <f>D17+D18</f>
        <v>190414</v>
      </c>
      <c r="E16" s="66">
        <f>E17+E18</f>
        <v>191601</v>
      </c>
      <c r="F16" s="66">
        <f>F17+F18</f>
        <v>192601</v>
      </c>
      <c r="G16" s="66">
        <v>192601</v>
      </c>
      <c r="H16" s="8"/>
      <c r="I16" s="8"/>
    </row>
    <row r="17" spans="2:9" s="3" customFormat="1" ht="12.75" x14ac:dyDescent="0.2">
      <c r="B17" s="88"/>
      <c r="C17" s="63" t="s">
        <v>109</v>
      </c>
      <c r="D17" s="67">
        <f>SUM(D58)</f>
        <v>190414</v>
      </c>
      <c r="E17" s="67">
        <f t="shared" ref="E17" si="0">SUM(E58)</f>
        <v>191601</v>
      </c>
      <c r="F17" s="67">
        <f>SUM(F58)</f>
        <v>192601</v>
      </c>
      <c r="G17" s="67">
        <f>SUM(G58)</f>
        <v>192601</v>
      </c>
      <c r="H17" s="8"/>
      <c r="I17" s="8"/>
    </row>
    <row r="18" spans="2:9" s="3" customFormat="1" ht="12.75" x14ac:dyDescent="0.2">
      <c r="B18" s="88"/>
      <c r="C18" s="63" t="s">
        <v>92</v>
      </c>
      <c r="D18" s="67">
        <f>SUM(D65)</f>
        <v>0</v>
      </c>
      <c r="E18" s="67">
        <f t="shared" ref="E18:G18" si="1">SUM(E65)</f>
        <v>0</v>
      </c>
      <c r="F18" s="67">
        <f t="shared" si="1"/>
        <v>0</v>
      </c>
      <c r="G18" s="67">
        <f t="shared" si="1"/>
        <v>0</v>
      </c>
      <c r="H18" s="8"/>
      <c r="I18" s="8"/>
    </row>
    <row r="19" spans="2:9" s="3" customFormat="1" ht="12.75" x14ac:dyDescent="0.2">
      <c r="B19" s="88"/>
      <c r="C19" s="65" t="s">
        <v>32</v>
      </c>
      <c r="D19" s="66">
        <f>D20+D21</f>
        <v>190414</v>
      </c>
      <c r="E19" s="66">
        <f t="shared" ref="E19:G19" si="2">E20+E21</f>
        <v>191601</v>
      </c>
      <c r="F19" s="66">
        <f t="shared" si="2"/>
        <v>192601</v>
      </c>
      <c r="G19" s="66">
        <f t="shared" si="2"/>
        <v>192601</v>
      </c>
      <c r="H19" s="8"/>
      <c r="I19" s="8"/>
    </row>
    <row r="20" spans="2:9" s="3" customFormat="1" ht="12.75" x14ac:dyDescent="0.2">
      <c r="B20" s="88"/>
      <c r="C20" s="63" t="s">
        <v>93</v>
      </c>
      <c r="D20" s="67">
        <f>SUM(D71)</f>
        <v>190414</v>
      </c>
      <c r="E20" s="67">
        <f t="shared" ref="E20:G20" si="3">SUM(E71)</f>
        <v>191601</v>
      </c>
      <c r="F20" s="67">
        <f>SUM(F71)</f>
        <v>192601</v>
      </c>
      <c r="G20" s="67">
        <f t="shared" si="3"/>
        <v>192601</v>
      </c>
      <c r="H20" s="8"/>
      <c r="I20" s="8"/>
    </row>
    <row r="21" spans="2:9" s="3" customFormat="1" ht="12.75" x14ac:dyDescent="0.2">
      <c r="B21" s="88"/>
      <c r="C21" s="63" t="s">
        <v>94</v>
      </c>
      <c r="D21" s="67">
        <f>SUM(D77)</f>
        <v>0</v>
      </c>
      <c r="E21" s="67">
        <f t="shared" ref="E21:G21" si="4">SUM(E77)</f>
        <v>0</v>
      </c>
      <c r="F21" s="67">
        <f t="shared" si="4"/>
        <v>0</v>
      </c>
      <c r="G21" s="67">
        <f t="shared" si="4"/>
        <v>0</v>
      </c>
      <c r="H21" s="8"/>
      <c r="I21" s="8"/>
    </row>
    <row r="22" spans="2:9" s="3" customFormat="1" ht="12.75" x14ac:dyDescent="0.2">
      <c r="B22" s="88"/>
      <c r="C22" s="65" t="s">
        <v>33</v>
      </c>
      <c r="D22" s="66">
        <f>D16-D19</f>
        <v>0</v>
      </c>
      <c r="E22" s="66">
        <f t="shared" ref="E22:G22" si="5">E16-E19</f>
        <v>0</v>
      </c>
      <c r="F22" s="66">
        <f t="shared" si="5"/>
        <v>0</v>
      </c>
      <c r="G22" s="66">
        <f t="shared" si="5"/>
        <v>0</v>
      </c>
      <c r="H22" s="8"/>
      <c r="I22" s="8"/>
    </row>
    <row r="23" spans="2:9" s="3" customFormat="1" ht="12.75" x14ac:dyDescent="0.2">
      <c r="B23" s="88"/>
      <c r="C23" s="65"/>
      <c r="D23" s="66"/>
      <c r="E23" s="66"/>
      <c r="F23" s="66"/>
      <c r="G23" s="66"/>
      <c r="H23" s="8"/>
      <c r="I23" s="8"/>
    </row>
    <row r="24" spans="2:9" s="3" customFormat="1" ht="12.75" x14ac:dyDescent="0.2">
      <c r="B24" s="88"/>
      <c r="C24" s="16"/>
      <c r="D24" s="23"/>
      <c r="E24" s="23"/>
      <c r="F24" s="23"/>
      <c r="G24" s="23"/>
      <c r="H24" s="8"/>
      <c r="I24" s="8"/>
    </row>
    <row r="25" spans="2:9" s="3" customFormat="1" ht="12.75" x14ac:dyDescent="0.2">
      <c r="B25" s="88"/>
      <c r="C25" s="16"/>
      <c r="D25" s="23"/>
      <c r="E25" s="23"/>
      <c r="F25" s="23"/>
      <c r="G25" s="23"/>
      <c r="H25" s="8"/>
      <c r="I25" s="8"/>
    </row>
    <row r="26" spans="2:9" s="3" customFormat="1" ht="12.75" x14ac:dyDescent="0.2">
      <c r="B26" s="89"/>
      <c r="C26" s="16" t="s">
        <v>106</v>
      </c>
      <c r="D26" s="22"/>
      <c r="E26" s="23"/>
      <c r="F26" s="23"/>
      <c r="G26" s="23"/>
      <c r="H26" s="8"/>
      <c r="I26" s="8"/>
    </row>
    <row r="27" spans="2:9" s="3" customFormat="1" ht="38.25" x14ac:dyDescent="0.2">
      <c r="B27" s="89"/>
      <c r="C27" s="63"/>
      <c r="D27" s="77" t="s">
        <v>155</v>
      </c>
      <c r="E27" s="64" t="s">
        <v>156</v>
      </c>
      <c r="F27" s="64" t="s">
        <v>98</v>
      </c>
      <c r="G27" s="64" t="s">
        <v>157</v>
      </c>
      <c r="H27" s="8"/>
      <c r="I27" s="8"/>
    </row>
    <row r="28" spans="2:9" s="3" customFormat="1" ht="12.75" x14ac:dyDescent="0.2">
      <c r="B28" s="88"/>
      <c r="C28" s="63" t="s">
        <v>96</v>
      </c>
      <c r="D28" s="68">
        <v>0</v>
      </c>
      <c r="E28" s="64">
        <v>0</v>
      </c>
      <c r="F28" s="64">
        <v>0</v>
      </c>
      <c r="G28" s="64">
        <v>0</v>
      </c>
      <c r="H28" s="8"/>
      <c r="I28" s="8"/>
    </row>
    <row r="29" spans="2:9" s="3" customFormat="1" ht="12.75" x14ac:dyDescent="0.2">
      <c r="B29" s="88"/>
      <c r="C29" s="63" t="s">
        <v>95</v>
      </c>
      <c r="D29" s="68">
        <v>0</v>
      </c>
      <c r="E29" s="64">
        <v>0</v>
      </c>
      <c r="F29" s="64">
        <v>0</v>
      </c>
      <c r="G29" s="64">
        <v>0</v>
      </c>
      <c r="H29" s="8"/>
      <c r="I29" s="8"/>
    </row>
    <row r="30" spans="2:9" s="3" customFormat="1" ht="12.75" x14ac:dyDescent="0.2">
      <c r="B30" s="88"/>
      <c r="C30" s="65" t="s">
        <v>34</v>
      </c>
      <c r="D30" s="66">
        <f>D28-D29</f>
        <v>0</v>
      </c>
      <c r="E30" s="66">
        <f t="shared" ref="E30:G30" si="6">E28-E29</f>
        <v>0</v>
      </c>
      <c r="F30" s="66">
        <f t="shared" si="6"/>
        <v>0</v>
      </c>
      <c r="G30" s="66">
        <f t="shared" si="6"/>
        <v>0</v>
      </c>
      <c r="H30" s="8"/>
      <c r="I30" s="8"/>
    </row>
    <row r="31" spans="2:9" s="3" customFormat="1" ht="12.75" x14ac:dyDescent="0.2">
      <c r="B31" s="88"/>
      <c r="C31" s="65" t="s">
        <v>97</v>
      </c>
      <c r="D31" s="66">
        <f>D22+D30</f>
        <v>0</v>
      </c>
      <c r="E31" s="66">
        <f>E22+E30</f>
        <v>0</v>
      </c>
      <c r="F31" s="66">
        <f>F22+F30</f>
        <v>0</v>
      </c>
      <c r="G31" s="66">
        <f>G22+G30</f>
        <v>0</v>
      </c>
      <c r="H31" s="8"/>
      <c r="I31" s="8"/>
    </row>
    <row r="32" spans="2:9" s="3" customFormat="1" ht="12.75" x14ac:dyDescent="0.2">
      <c r="B32" s="88"/>
      <c r="C32" s="16"/>
      <c r="D32" s="23"/>
      <c r="E32" s="23"/>
      <c r="F32" s="23"/>
      <c r="G32" s="23"/>
      <c r="H32" s="8"/>
      <c r="I32" s="8"/>
    </row>
    <row r="33" spans="2:11" s="3" customFormat="1" ht="12.75" x14ac:dyDescent="0.2">
      <c r="B33" s="88"/>
      <c r="C33" s="16"/>
      <c r="D33" s="23"/>
      <c r="E33" s="23"/>
      <c r="F33" s="23"/>
      <c r="G33" s="23"/>
      <c r="H33" s="8"/>
      <c r="I33" s="8"/>
    </row>
    <row r="34" spans="2:11" s="3" customFormat="1" ht="12.75" x14ac:dyDescent="0.2">
      <c r="B34" s="89"/>
      <c r="C34" s="16" t="s">
        <v>107</v>
      </c>
      <c r="D34" s="23"/>
      <c r="E34" s="23"/>
      <c r="F34" s="23"/>
      <c r="G34" s="23"/>
      <c r="H34" s="8"/>
      <c r="I34" s="8"/>
    </row>
    <row r="35" spans="2:11" s="3" customFormat="1" ht="38.25" x14ac:dyDescent="0.2">
      <c r="B35" s="89"/>
      <c r="C35" s="63"/>
      <c r="D35" s="77" t="s">
        <v>155</v>
      </c>
      <c r="E35" s="64" t="s">
        <v>156</v>
      </c>
      <c r="F35" s="64" t="s">
        <v>98</v>
      </c>
      <c r="G35" s="64" t="s">
        <v>157</v>
      </c>
      <c r="H35" s="8"/>
      <c r="I35" s="8"/>
    </row>
    <row r="36" spans="2:11" s="3" customFormat="1" ht="12.75" x14ac:dyDescent="0.2">
      <c r="B36" s="89"/>
      <c r="C36" s="65" t="s">
        <v>99</v>
      </c>
      <c r="D36" s="71">
        <v>0</v>
      </c>
      <c r="E36" s="66">
        <v>0</v>
      </c>
      <c r="F36" s="66">
        <v>0</v>
      </c>
      <c r="G36" s="66">
        <v>0</v>
      </c>
      <c r="H36" s="8"/>
      <c r="I36" s="8"/>
    </row>
    <row r="37" spans="2:11" s="3" customFormat="1" ht="12.75" x14ac:dyDescent="0.2">
      <c r="B37" s="89"/>
      <c r="C37" s="73" t="s">
        <v>100</v>
      </c>
      <c r="D37" s="71">
        <f>D31+D36</f>
        <v>0</v>
      </c>
      <c r="E37" s="71">
        <v>0</v>
      </c>
      <c r="F37" s="71">
        <v>0</v>
      </c>
      <c r="G37" s="71">
        <f>G31+G36</f>
        <v>0</v>
      </c>
      <c r="H37" s="8"/>
      <c r="I37" s="8"/>
    </row>
    <row r="38" spans="2:11" s="3" customFormat="1" ht="38.25" x14ac:dyDescent="0.2">
      <c r="B38" s="88"/>
      <c r="C38" s="70" t="s">
        <v>101</v>
      </c>
      <c r="D38" s="71">
        <f>D22+D30+D36-D37</f>
        <v>0</v>
      </c>
      <c r="E38" s="71">
        <f>E22+E30+E36-E37</f>
        <v>0</v>
      </c>
      <c r="F38" s="71">
        <f>F22+F30+F36-F37</f>
        <v>0</v>
      </c>
      <c r="G38" s="71">
        <f>G22+G30+G36-G37</f>
        <v>0</v>
      </c>
      <c r="H38" s="8"/>
      <c r="I38" s="8"/>
    </row>
    <row r="39" spans="2:11" s="3" customFormat="1" ht="12.75" x14ac:dyDescent="0.2">
      <c r="B39" s="88"/>
      <c r="C39" s="95"/>
      <c r="D39" s="96"/>
      <c r="E39" s="96"/>
      <c r="F39" s="96"/>
      <c r="G39" s="96"/>
      <c r="H39" s="8"/>
      <c r="I39" s="8"/>
    </row>
    <row r="40" spans="2:11" s="3" customFormat="1" ht="12.75" x14ac:dyDescent="0.2">
      <c r="B40" s="88"/>
      <c r="C40" s="25"/>
      <c r="D40" s="22"/>
      <c r="E40" s="23"/>
      <c r="F40" s="23"/>
      <c r="G40" s="23"/>
      <c r="H40" s="8"/>
      <c r="I40" s="8"/>
    </row>
    <row r="41" spans="2:11" s="3" customFormat="1" ht="12.75" x14ac:dyDescent="0.2">
      <c r="B41" s="89"/>
      <c r="C41" s="25" t="s">
        <v>108</v>
      </c>
      <c r="D41" s="22"/>
      <c r="E41" s="23"/>
      <c r="F41" s="23"/>
      <c r="G41" s="23"/>
      <c r="H41" s="8"/>
      <c r="I41" s="8"/>
    </row>
    <row r="42" spans="2:11" s="3" customFormat="1" ht="38.25" x14ac:dyDescent="0.2">
      <c r="B42" s="89"/>
      <c r="C42" s="69"/>
      <c r="D42" s="77" t="s">
        <v>155</v>
      </c>
      <c r="E42" s="64" t="s">
        <v>156</v>
      </c>
      <c r="F42" s="64" t="s">
        <v>98</v>
      </c>
      <c r="G42" s="64" t="s">
        <v>157</v>
      </c>
      <c r="H42" s="8"/>
      <c r="I42" s="8"/>
    </row>
    <row r="43" spans="2:11" s="3" customFormat="1" ht="12.75" x14ac:dyDescent="0.2">
      <c r="B43" s="89"/>
      <c r="C43" s="70" t="s">
        <v>99</v>
      </c>
      <c r="D43" s="71">
        <v>0</v>
      </c>
      <c r="E43" s="66">
        <f>D46</f>
        <v>0</v>
      </c>
      <c r="F43" s="66">
        <v>0</v>
      </c>
      <c r="G43" s="66">
        <f>F46</f>
        <v>0</v>
      </c>
      <c r="H43" s="8"/>
      <c r="I43" s="8"/>
    </row>
    <row r="44" spans="2:11" s="3" customFormat="1" ht="25.5" x14ac:dyDescent="0.2">
      <c r="B44" s="89"/>
      <c r="C44" s="70" t="s">
        <v>102</v>
      </c>
      <c r="D44" s="71">
        <v>0</v>
      </c>
      <c r="E44" s="66">
        <v>0</v>
      </c>
      <c r="F44" s="66">
        <v>0</v>
      </c>
      <c r="G44" s="66">
        <v>0</v>
      </c>
      <c r="H44" s="8"/>
      <c r="I44" s="8"/>
    </row>
    <row r="45" spans="2:11" s="3" customFormat="1" ht="12.75" x14ac:dyDescent="0.2">
      <c r="B45" s="88"/>
      <c r="C45" s="65" t="s">
        <v>103</v>
      </c>
      <c r="D45" s="71">
        <v>0</v>
      </c>
      <c r="E45" s="66">
        <v>0</v>
      </c>
      <c r="F45" s="66">
        <v>0</v>
      </c>
      <c r="G45" s="66">
        <v>0</v>
      </c>
      <c r="H45" s="8"/>
      <c r="I45" s="8"/>
    </row>
    <row r="46" spans="2:11" s="6" customFormat="1" ht="14.25" x14ac:dyDescent="0.2">
      <c r="B46" s="88"/>
      <c r="C46" s="72" t="s">
        <v>100</v>
      </c>
      <c r="D46" s="66">
        <f>D43-D44+D45</f>
        <v>0</v>
      </c>
      <c r="E46" s="66">
        <f t="shared" ref="E46:G46" si="7">E43-E44+E45</f>
        <v>0</v>
      </c>
      <c r="F46" s="66">
        <f t="shared" si="7"/>
        <v>0</v>
      </c>
      <c r="G46" s="66">
        <f t="shared" si="7"/>
        <v>0</v>
      </c>
      <c r="H46" s="23"/>
      <c r="I46" s="23"/>
      <c r="J46" s="10"/>
    </row>
    <row r="47" spans="2:11" s="6" customFormat="1" ht="14.25" hidden="1" x14ac:dyDescent="0.2">
      <c r="B47" s="9"/>
      <c r="C47" s="25"/>
      <c r="D47" s="23"/>
      <c r="E47" s="23"/>
      <c r="F47" s="23"/>
      <c r="G47" s="23"/>
      <c r="H47" s="23"/>
      <c r="I47" s="23"/>
      <c r="J47" s="23"/>
      <c r="K47" s="10"/>
    </row>
    <row r="48" spans="2:11" s="6" customFormat="1" ht="14.25" x14ac:dyDescent="0.2">
      <c r="B48" s="9"/>
      <c r="C48" s="25"/>
      <c r="D48" s="23"/>
      <c r="E48" s="23"/>
      <c r="F48" s="23"/>
      <c r="G48" s="23"/>
      <c r="H48" s="23"/>
      <c r="I48" s="23"/>
      <c r="J48" s="23"/>
      <c r="K48" s="10"/>
    </row>
    <row r="49" spans="1:10" s="4" customFormat="1" ht="15" customHeight="1" x14ac:dyDescent="0.2">
      <c r="A49" s="17"/>
      <c r="B49" s="132" t="s">
        <v>35</v>
      </c>
      <c r="C49" s="132"/>
      <c r="D49" s="132"/>
      <c r="E49" s="132"/>
      <c r="F49" s="132"/>
      <c r="G49" s="132"/>
      <c r="H49" s="132"/>
      <c r="I49" s="17"/>
      <c r="J49" s="17"/>
    </row>
    <row r="50" spans="1:10" s="4" customFormat="1" ht="14.25" x14ac:dyDescent="0.2">
      <c r="B50" s="80"/>
      <c r="C50" s="134" t="s">
        <v>143</v>
      </c>
      <c r="D50" s="134"/>
      <c r="E50" s="134"/>
      <c r="F50" s="134"/>
      <c r="G50" s="134"/>
      <c r="H50" s="134"/>
      <c r="I50" s="26"/>
      <c r="J50" s="26"/>
    </row>
    <row r="51" spans="1:10" s="4" customFormat="1" ht="14.25" x14ac:dyDescent="0.2">
      <c r="B51" s="134" t="s">
        <v>144</v>
      </c>
      <c r="C51" s="134"/>
      <c r="D51" s="134"/>
      <c r="E51" s="134"/>
      <c r="F51" s="134"/>
      <c r="G51" s="134"/>
      <c r="H51" s="134"/>
      <c r="I51" s="26"/>
      <c r="J51" s="26"/>
    </row>
    <row r="52" spans="1:10" s="4" customFormat="1" ht="14.25" x14ac:dyDescent="0.2">
      <c r="B52" s="27" t="s">
        <v>36</v>
      </c>
      <c r="C52" s="27"/>
      <c r="D52" s="27"/>
      <c r="E52" s="28"/>
      <c r="F52" s="28"/>
      <c r="G52" s="28"/>
      <c r="H52" s="28"/>
      <c r="I52" s="26"/>
      <c r="J52" s="26"/>
    </row>
    <row r="53" spans="1:10" s="4" customFormat="1" ht="14.25" x14ac:dyDescent="0.2">
      <c r="B53" s="27"/>
      <c r="C53" s="27"/>
      <c r="D53" s="27"/>
      <c r="E53" s="28"/>
      <c r="F53" s="28"/>
      <c r="G53" s="28"/>
      <c r="H53" s="28"/>
      <c r="I53" s="26"/>
      <c r="J53" s="26"/>
    </row>
    <row r="54" spans="1:10" s="4" customFormat="1" ht="14.25" x14ac:dyDescent="0.2">
      <c r="B54" s="143"/>
      <c r="C54" s="143"/>
      <c r="D54" s="143"/>
      <c r="E54" s="143"/>
      <c r="F54" s="143"/>
      <c r="G54" s="143"/>
      <c r="H54" s="143"/>
      <c r="I54" s="26"/>
      <c r="J54" s="26"/>
    </row>
    <row r="55" spans="1:10" s="4" customFormat="1" ht="38.25" x14ac:dyDescent="0.2">
      <c r="B55" s="29" t="s">
        <v>60</v>
      </c>
      <c r="C55" s="29"/>
      <c r="D55" s="30" t="s">
        <v>151</v>
      </c>
      <c r="E55" s="44" t="s">
        <v>152</v>
      </c>
      <c r="F55" s="31" t="s">
        <v>59</v>
      </c>
      <c r="G55" s="31" t="s">
        <v>153</v>
      </c>
    </row>
    <row r="56" spans="1:10" s="4" customFormat="1" ht="14.25" x14ac:dyDescent="0.2">
      <c r="B56" s="29" t="s">
        <v>61</v>
      </c>
      <c r="C56" s="29" t="s">
        <v>88</v>
      </c>
      <c r="D56" s="81"/>
      <c r="E56" s="81"/>
      <c r="F56" s="81"/>
      <c r="G56" s="81"/>
      <c r="H56" s="15"/>
    </row>
    <row r="57" spans="1:10" s="4" customFormat="1" ht="14.25" x14ac:dyDescent="0.2">
      <c r="B57" s="146" t="s">
        <v>86</v>
      </c>
      <c r="C57" s="146"/>
      <c r="D57" s="48">
        <f>D58</f>
        <v>190414</v>
      </c>
      <c r="E57" s="48">
        <f>E58</f>
        <v>191601</v>
      </c>
      <c r="F57" s="48">
        <f>F58</f>
        <v>192601</v>
      </c>
      <c r="G57" s="48">
        <f t="shared" ref="G57" si="8">G58</f>
        <v>192601</v>
      </c>
      <c r="H57" s="15"/>
    </row>
    <row r="58" spans="1:10" s="4" customFormat="1" ht="14.25" x14ac:dyDescent="0.2">
      <c r="B58" s="49" t="s">
        <v>21</v>
      </c>
      <c r="C58" s="49" t="s">
        <v>22</v>
      </c>
      <c r="D58" s="49">
        <f>D59+D60+D61+D62+D63+D64</f>
        <v>190414</v>
      </c>
      <c r="E58" s="49">
        <f t="shared" ref="E58:G58" si="9">E59+E60+E61+E62+E63+E64</f>
        <v>191601</v>
      </c>
      <c r="F58" s="49">
        <f>F59+F60+F61+F62+F63+F64</f>
        <v>192601</v>
      </c>
      <c r="G58" s="49">
        <f t="shared" si="9"/>
        <v>192601</v>
      </c>
      <c r="H58" s="15"/>
    </row>
    <row r="59" spans="1:10" s="4" customFormat="1" ht="14.25" x14ac:dyDescent="0.2">
      <c r="B59" s="82" t="s">
        <v>27</v>
      </c>
      <c r="C59" s="82" t="s">
        <v>28</v>
      </c>
      <c r="D59" s="82">
        <v>0</v>
      </c>
      <c r="E59" s="82">
        <v>600</v>
      </c>
      <c r="F59" s="82">
        <v>600</v>
      </c>
      <c r="G59" s="82">
        <v>600</v>
      </c>
    </row>
    <row r="60" spans="1:10" s="4" customFormat="1" ht="14.25" x14ac:dyDescent="0.2">
      <c r="B60" s="82" t="s">
        <v>23</v>
      </c>
      <c r="C60" s="82" t="s">
        <v>24</v>
      </c>
      <c r="D60" s="82">
        <v>0</v>
      </c>
      <c r="E60" s="82">
        <v>1</v>
      </c>
      <c r="F60" s="82">
        <v>1</v>
      </c>
      <c r="G60" s="82">
        <v>1</v>
      </c>
    </row>
    <row r="61" spans="1:10" s="4" customFormat="1" ht="14.25" x14ac:dyDescent="0.2">
      <c r="B61" s="82" t="s">
        <v>25</v>
      </c>
      <c r="C61" s="82" t="s">
        <v>26</v>
      </c>
      <c r="D61" s="82">
        <v>34414</v>
      </c>
      <c r="E61" s="82">
        <v>35000</v>
      </c>
      <c r="F61" s="82">
        <v>36000</v>
      </c>
      <c r="G61" s="82">
        <v>36000</v>
      </c>
      <c r="H61" s="15"/>
    </row>
    <row r="62" spans="1:10" s="4" customFormat="1" ht="14.25" x14ac:dyDescent="0.2">
      <c r="B62" s="82" t="s">
        <v>38</v>
      </c>
      <c r="C62" s="82" t="s">
        <v>39</v>
      </c>
      <c r="D62" s="82">
        <v>0</v>
      </c>
      <c r="E62" s="82">
        <v>0</v>
      </c>
      <c r="F62" s="82">
        <v>0</v>
      </c>
      <c r="G62" s="82">
        <v>0</v>
      </c>
    </row>
    <row r="63" spans="1:10" s="4" customFormat="1" ht="14.25" x14ac:dyDescent="0.2">
      <c r="B63" s="82" t="s">
        <v>43</v>
      </c>
      <c r="C63" s="82" t="s">
        <v>44</v>
      </c>
      <c r="D63" s="114">
        <v>156000</v>
      </c>
      <c r="E63" s="82">
        <v>156000</v>
      </c>
      <c r="F63" s="82">
        <v>156000</v>
      </c>
      <c r="G63" s="82">
        <v>156000</v>
      </c>
    </row>
    <row r="64" spans="1:10" s="4" customFormat="1" ht="14.25" x14ac:dyDescent="0.2">
      <c r="B64" s="82" t="s">
        <v>57</v>
      </c>
      <c r="C64" s="82" t="s">
        <v>58</v>
      </c>
      <c r="D64" s="82">
        <v>0</v>
      </c>
      <c r="E64" s="82">
        <v>0</v>
      </c>
      <c r="F64" s="82">
        <v>0</v>
      </c>
      <c r="G64" s="82">
        <v>0</v>
      </c>
    </row>
    <row r="65" spans="1:11" s="4" customFormat="1" ht="14.25" x14ac:dyDescent="0.2">
      <c r="B65" s="83">
        <v>7</v>
      </c>
      <c r="C65" s="84" t="s">
        <v>87</v>
      </c>
      <c r="D65" s="84">
        <v>0</v>
      </c>
      <c r="E65" s="84">
        <v>0</v>
      </c>
      <c r="F65" s="84">
        <v>0</v>
      </c>
      <c r="G65" s="84">
        <v>0</v>
      </c>
    </row>
    <row r="66" spans="1:11" s="4" customFormat="1" ht="14.25" x14ac:dyDescent="0.2">
      <c r="B66" s="85"/>
      <c r="C66" s="86"/>
      <c r="D66" s="86"/>
      <c r="E66" s="86"/>
      <c r="F66" s="86"/>
      <c r="G66" s="86"/>
    </row>
    <row r="67" spans="1:11" s="4" customFormat="1" ht="14.25" x14ac:dyDescent="0.2">
      <c r="B67" s="24" t="s">
        <v>62</v>
      </c>
      <c r="C67" s="27"/>
      <c r="D67" s="15"/>
      <c r="E67" s="15"/>
      <c r="F67" s="15"/>
      <c r="G67" s="15"/>
    </row>
    <row r="68" spans="1:11" s="4" customFormat="1" ht="38.25" x14ac:dyDescent="0.2">
      <c r="B68" s="29" t="s">
        <v>60</v>
      </c>
      <c r="C68" s="29"/>
      <c r="D68" s="30" t="s">
        <v>151</v>
      </c>
      <c r="E68" s="44" t="s">
        <v>152</v>
      </c>
      <c r="F68" s="31" t="s">
        <v>59</v>
      </c>
      <c r="G68" s="31" t="s">
        <v>153</v>
      </c>
    </row>
    <row r="69" spans="1:11" s="4" customFormat="1" ht="14.25" x14ac:dyDescent="0.2">
      <c r="B69" s="29" t="s">
        <v>61</v>
      </c>
      <c r="C69" s="29" t="s">
        <v>89</v>
      </c>
      <c r="D69" s="81"/>
      <c r="E69" s="81"/>
      <c r="F69" s="81"/>
      <c r="G69" s="81"/>
    </row>
    <row r="70" spans="1:11" s="4" customFormat="1" ht="14.25" x14ac:dyDescent="0.2">
      <c r="B70" s="136" t="s">
        <v>85</v>
      </c>
      <c r="C70" s="136"/>
      <c r="D70" s="87">
        <f>D71+D77</f>
        <v>190414</v>
      </c>
      <c r="E70" s="87">
        <f t="shared" ref="E70:G70" si="10">E71+E77</f>
        <v>191601</v>
      </c>
      <c r="F70" s="87">
        <f t="shared" si="10"/>
        <v>192601</v>
      </c>
      <c r="G70" s="87">
        <f t="shared" si="10"/>
        <v>192601</v>
      </c>
    </row>
    <row r="71" spans="1:11" s="4" customFormat="1" ht="14.25" x14ac:dyDescent="0.2">
      <c r="B71" s="50" t="s">
        <v>2</v>
      </c>
      <c r="C71" s="50" t="s">
        <v>3</v>
      </c>
      <c r="D71" s="50">
        <f>D72+D73+D74+D75+D76</f>
        <v>190414</v>
      </c>
      <c r="E71" s="50">
        <f t="shared" ref="E71:G71" si="11">E72+E73+E74+E75+E76</f>
        <v>191601</v>
      </c>
      <c r="F71" s="50">
        <f t="shared" si="11"/>
        <v>192601</v>
      </c>
      <c r="G71" s="50">
        <f t="shared" si="11"/>
        <v>192601</v>
      </c>
    </row>
    <row r="72" spans="1:11" s="4" customFormat="1" ht="14.25" x14ac:dyDescent="0.2">
      <c r="B72" s="82" t="s">
        <v>12</v>
      </c>
      <c r="C72" s="82" t="s">
        <v>13</v>
      </c>
      <c r="D72" s="82">
        <v>156000</v>
      </c>
      <c r="E72" s="82">
        <v>156000</v>
      </c>
      <c r="F72" s="82">
        <v>156000</v>
      </c>
      <c r="G72" s="82">
        <v>156000</v>
      </c>
    </row>
    <row r="73" spans="1:11" s="4" customFormat="1" ht="14.25" x14ac:dyDescent="0.2">
      <c r="B73" s="82" t="s">
        <v>4</v>
      </c>
      <c r="C73" s="82" t="s">
        <v>5</v>
      </c>
      <c r="D73" s="82">
        <v>34414</v>
      </c>
      <c r="E73" s="82">
        <v>35000</v>
      </c>
      <c r="F73" s="82">
        <v>36000</v>
      </c>
      <c r="G73" s="82">
        <v>36000</v>
      </c>
    </row>
    <row r="74" spans="1:11" s="4" customFormat="1" ht="14.25" x14ac:dyDescent="0.2">
      <c r="B74" s="82" t="s">
        <v>14</v>
      </c>
      <c r="C74" s="82" t="s">
        <v>15</v>
      </c>
      <c r="D74" s="82">
        <v>0</v>
      </c>
      <c r="E74" s="82">
        <v>601</v>
      </c>
      <c r="F74" s="82">
        <v>601</v>
      </c>
      <c r="G74" s="82">
        <v>601</v>
      </c>
    </row>
    <row r="75" spans="1:11" s="4" customFormat="1" ht="15" customHeight="1" x14ac:dyDescent="0.2">
      <c r="B75" s="82" t="s">
        <v>16</v>
      </c>
      <c r="C75" s="82" t="s">
        <v>17</v>
      </c>
      <c r="D75" s="82">
        <v>0</v>
      </c>
      <c r="E75" s="82">
        <v>0</v>
      </c>
      <c r="F75" s="82">
        <v>0</v>
      </c>
      <c r="G75" s="82">
        <v>0</v>
      </c>
    </row>
    <row r="76" spans="1:11" s="4" customFormat="1" ht="14.25" x14ac:dyDescent="0.2">
      <c r="B76" s="82" t="s">
        <v>6</v>
      </c>
      <c r="C76" s="82" t="s">
        <v>7</v>
      </c>
      <c r="D76" s="82">
        <v>0</v>
      </c>
      <c r="E76" s="82">
        <v>0</v>
      </c>
      <c r="F76" s="82">
        <v>0</v>
      </c>
      <c r="G76" s="82">
        <v>0</v>
      </c>
    </row>
    <row r="77" spans="1:11" s="4" customFormat="1" ht="14.25" x14ac:dyDescent="0.2">
      <c r="B77" s="50" t="s">
        <v>8</v>
      </c>
      <c r="C77" s="50" t="s">
        <v>9</v>
      </c>
      <c r="D77" s="50">
        <f>D78</f>
        <v>0</v>
      </c>
      <c r="E77" s="50">
        <f t="shared" ref="E77:G77" si="12">E78</f>
        <v>0</v>
      </c>
      <c r="F77" s="50">
        <f t="shared" si="12"/>
        <v>0</v>
      </c>
      <c r="G77" s="50">
        <f t="shared" si="12"/>
        <v>0</v>
      </c>
    </row>
    <row r="78" spans="1:11" s="4" customFormat="1" ht="15" customHeight="1" x14ac:dyDescent="0.2">
      <c r="A78" s="33"/>
      <c r="B78" s="82" t="s">
        <v>10</v>
      </c>
      <c r="C78" s="82" t="s">
        <v>11</v>
      </c>
      <c r="D78" s="82">
        <v>0</v>
      </c>
      <c r="E78" s="82">
        <v>0</v>
      </c>
      <c r="F78" s="82">
        <v>0</v>
      </c>
      <c r="G78" s="82">
        <v>0</v>
      </c>
    </row>
    <row r="79" spans="1:11" s="4" customFormat="1" ht="15" customHeight="1" x14ac:dyDescent="0.2">
      <c r="A79" s="33"/>
      <c r="B79" s="82"/>
      <c r="C79" s="82"/>
      <c r="D79" s="82"/>
      <c r="E79" s="82"/>
      <c r="F79" s="82"/>
      <c r="G79" s="82"/>
    </row>
    <row r="80" spans="1:11" s="4" customFormat="1" ht="15" customHeight="1" x14ac:dyDescent="0.25">
      <c r="A80" s="33"/>
      <c r="B80" s="94" t="s">
        <v>110</v>
      </c>
      <c r="C80" s="94"/>
      <c r="D80" s="82"/>
      <c r="E80" s="82"/>
      <c r="F80" s="82"/>
      <c r="G80" s="82"/>
      <c r="H80" s="42"/>
      <c r="I80" s="42"/>
      <c r="J80" s="42"/>
      <c r="K80" s="42"/>
    </row>
    <row r="81" spans="1:11" s="4" customFormat="1" ht="26.25" customHeight="1" x14ac:dyDescent="0.25">
      <c r="A81" s="33"/>
      <c r="B81" s="29" t="s">
        <v>63</v>
      </c>
      <c r="C81" s="29"/>
      <c r="D81" s="30" t="s">
        <v>151</v>
      </c>
      <c r="E81" s="44" t="s">
        <v>154</v>
      </c>
      <c r="F81" s="43" t="s">
        <v>59</v>
      </c>
      <c r="G81" s="43" t="s">
        <v>153</v>
      </c>
      <c r="H81" s="42"/>
      <c r="I81" s="42"/>
      <c r="J81" s="42"/>
      <c r="K81" s="42"/>
    </row>
    <row r="82" spans="1:11" s="4" customFormat="1" ht="15" customHeight="1" x14ac:dyDescent="0.25">
      <c r="A82" s="33"/>
      <c r="B82" s="29" t="s">
        <v>64</v>
      </c>
      <c r="C82" s="90" t="s">
        <v>65</v>
      </c>
      <c r="D82" s="81"/>
      <c r="E82" s="81"/>
      <c r="F82" s="81"/>
      <c r="G82" s="81"/>
      <c r="H82" s="42"/>
      <c r="I82" s="42"/>
      <c r="J82" s="42"/>
      <c r="K82" s="42"/>
    </row>
    <row r="83" spans="1:11" s="4" customFormat="1" ht="15" customHeight="1" x14ac:dyDescent="0.25">
      <c r="A83" s="33"/>
      <c r="B83" s="91" t="s">
        <v>84</v>
      </c>
      <c r="C83" s="47"/>
      <c r="D83" s="48">
        <f>D84+D88+D90+D92</f>
        <v>190842.85</v>
      </c>
      <c r="E83" s="48">
        <f t="shared" ref="E83:G83" si="13">E84+E88+E90+E92</f>
        <v>191601</v>
      </c>
      <c r="F83" s="48">
        <f t="shared" si="13"/>
        <v>196601</v>
      </c>
      <c r="G83" s="48">
        <f t="shared" si="13"/>
        <v>196601</v>
      </c>
      <c r="H83" s="42"/>
      <c r="I83" s="42"/>
      <c r="J83" s="42"/>
      <c r="K83" s="42"/>
    </row>
    <row r="84" spans="1:11" s="4" customFormat="1" ht="15" customHeight="1" x14ac:dyDescent="0.25">
      <c r="A84" s="33"/>
      <c r="B84" s="45" t="s">
        <v>67</v>
      </c>
      <c r="C84" s="45"/>
      <c r="D84" s="46">
        <f>SUM(D85:D87)</f>
        <v>156000.45000000001</v>
      </c>
      <c r="E84" s="46">
        <f>SUM(E85:E87)</f>
        <v>156001</v>
      </c>
      <c r="F84" s="46">
        <f t="shared" ref="F84" si="14">SUM(F85:F87)</f>
        <v>160001</v>
      </c>
      <c r="G84" s="46">
        <f t="shared" ref="G84" si="15">SUM(G85:G87)</f>
        <v>160001</v>
      </c>
      <c r="H84" s="42"/>
      <c r="I84" s="42"/>
      <c r="J84" s="42"/>
      <c r="K84" s="42"/>
    </row>
    <row r="85" spans="1:11" s="4" customFormat="1" ht="15" customHeight="1" x14ac:dyDescent="0.25">
      <c r="A85" s="33"/>
      <c r="B85" s="45" t="s">
        <v>68</v>
      </c>
      <c r="C85" s="45"/>
      <c r="D85" s="46">
        <v>156000</v>
      </c>
      <c r="E85" s="46">
        <v>156000</v>
      </c>
      <c r="F85" s="46">
        <v>160000</v>
      </c>
      <c r="G85" s="46">
        <v>160000</v>
      </c>
      <c r="H85" s="42"/>
      <c r="I85" s="42"/>
      <c r="J85" s="42"/>
      <c r="K85" s="42"/>
    </row>
    <row r="86" spans="1:11" s="4" customFormat="1" ht="15" customHeight="1" x14ac:dyDescent="0.25">
      <c r="A86" s="33"/>
      <c r="B86" s="45" t="s">
        <v>69</v>
      </c>
      <c r="C86" s="45"/>
      <c r="D86" s="46">
        <v>0.45</v>
      </c>
      <c r="E86" s="46">
        <v>1</v>
      </c>
      <c r="F86" s="46">
        <v>1</v>
      </c>
      <c r="G86" s="46">
        <v>1</v>
      </c>
      <c r="H86" s="42"/>
      <c r="I86" s="42"/>
      <c r="J86" s="42"/>
      <c r="K86" s="42"/>
    </row>
    <row r="87" spans="1:11" s="4" customFormat="1" ht="14.25" customHeight="1" x14ac:dyDescent="0.2">
      <c r="B87" s="45" t="s">
        <v>70</v>
      </c>
      <c r="C87" s="45"/>
      <c r="D87" s="46">
        <v>0</v>
      </c>
      <c r="E87" s="46">
        <v>0</v>
      </c>
      <c r="F87" s="46">
        <v>0</v>
      </c>
      <c r="G87" s="46">
        <v>0</v>
      </c>
      <c r="H87" s="26"/>
      <c r="I87" s="26"/>
    </row>
    <row r="88" spans="1:11" s="4" customFormat="1" ht="14.25" x14ac:dyDescent="0.2">
      <c r="B88" s="45" t="s">
        <v>71</v>
      </c>
      <c r="C88" s="45"/>
      <c r="D88" s="46">
        <f>SUM(D89)</f>
        <v>34414</v>
      </c>
      <c r="E88" s="46">
        <f>SUM(E89)</f>
        <v>35000</v>
      </c>
      <c r="F88" s="46">
        <f>SUM(F89)</f>
        <v>36000</v>
      </c>
      <c r="G88" s="46">
        <f t="shared" ref="G88" si="16">SUM(G89)</f>
        <v>36000</v>
      </c>
      <c r="H88" s="26"/>
      <c r="I88" s="26"/>
    </row>
    <row r="89" spans="1:11" s="4" customFormat="1" ht="14.25" x14ac:dyDescent="0.2">
      <c r="B89" s="45" t="s">
        <v>72</v>
      </c>
      <c r="C89" s="45"/>
      <c r="D89" s="46">
        <v>34414</v>
      </c>
      <c r="E89" s="46">
        <v>35000</v>
      </c>
      <c r="F89" s="46">
        <v>36000</v>
      </c>
      <c r="G89" s="46">
        <v>36000</v>
      </c>
      <c r="H89" s="26"/>
      <c r="I89" s="26"/>
    </row>
    <row r="90" spans="1:11" s="4" customFormat="1" ht="14.25" x14ac:dyDescent="0.2">
      <c r="B90" s="45" t="s">
        <v>73</v>
      </c>
      <c r="C90" s="45"/>
      <c r="D90" s="46">
        <f>SUM(D91)</f>
        <v>0</v>
      </c>
      <c r="E90" s="46">
        <f>SUM(E91)</f>
        <v>0</v>
      </c>
      <c r="F90" s="46">
        <f t="shared" ref="F90" si="17">SUM(F91)</f>
        <v>0</v>
      </c>
      <c r="G90" s="46">
        <f t="shared" ref="G90" si="18">SUM(G91)</f>
        <v>0</v>
      </c>
      <c r="H90" s="26"/>
      <c r="I90" s="26"/>
    </row>
    <row r="91" spans="1:11" s="4" customFormat="1" ht="14.25" x14ac:dyDescent="0.2">
      <c r="B91" s="45" t="s">
        <v>74</v>
      </c>
      <c r="C91" s="45"/>
      <c r="D91" s="46">
        <v>0</v>
      </c>
      <c r="E91" s="46">
        <v>0</v>
      </c>
      <c r="F91" s="46">
        <v>0</v>
      </c>
      <c r="G91" s="46">
        <v>0</v>
      </c>
      <c r="H91" s="26"/>
      <c r="I91" s="26"/>
    </row>
    <row r="92" spans="1:11" s="4" customFormat="1" ht="15" customHeight="1" x14ac:dyDescent="0.2">
      <c r="B92" s="45" t="s">
        <v>75</v>
      </c>
      <c r="C92" s="45"/>
      <c r="D92" s="46">
        <f>SUM(D93)</f>
        <v>428.4</v>
      </c>
      <c r="E92" s="46">
        <f t="shared" ref="E92:F92" si="19">SUM(E93)</f>
        <v>600</v>
      </c>
      <c r="F92" s="46">
        <f t="shared" si="19"/>
        <v>600</v>
      </c>
      <c r="G92" s="46">
        <f t="shared" ref="G92" si="20">SUM(G93)</f>
        <v>600</v>
      </c>
      <c r="H92" s="26"/>
      <c r="I92" s="26"/>
    </row>
    <row r="93" spans="1:11" s="4" customFormat="1" ht="15" customHeight="1" x14ac:dyDescent="0.2">
      <c r="B93" s="45" t="s">
        <v>76</v>
      </c>
      <c r="C93" s="45"/>
      <c r="D93" s="46">
        <v>428.4</v>
      </c>
      <c r="E93" s="46">
        <v>600</v>
      </c>
      <c r="F93" s="46">
        <v>600</v>
      </c>
      <c r="G93" s="46">
        <v>600</v>
      </c>
      <c r="H93" s="26"/>
      <c r="I93" s="26"/>
    </row>
    <row r="94" spans="1:11" s="4" customFormat="1" ht="15" customHeight="1" x14ac:dyDescent="0.2">
      <c r="B94" s="45" t="s">
        <v>77</v>
      </c>
      <c r="C94" s="45"/>
      <c r="D94" s="46">
        <f>SUM(D95)</f>
        <v>0</v>
      </c>
      <c r="E94" s="46">
        <f>SUM(E95)</f>
        <v>0</v>
      </c>
      <c r="F94" s="46">
        <f t="shared" ref="F94" si="21">SUM(F95)</f>
        <v>0</v>
      </c>
      <c r="G94" s="46">
        <f t="shared" ref="G94" si="22">SUM(G95)</f>
        <v>0</v>
      </c>
      <c r="H94" s="26"/>
      <c r="I94" s="26"/>
    </row>
    <row r="95" spans="1:11" s="4" customFormat="1" ht="14.25" x14ac:dyDescent="0.2">
      <c r="B95" s="45" t="s">
        <v>78</v>
      </c>
      <c r="C95" s="45"/>
      <c r="D95" s="46">
        <v>0</v>
      </c>
      <c r="E95" s="46">
        <v>0</v>
      </c>
      <c r="F95" s="46">
        <v>0</v>
      </c>
      <c r="G95" s="46">
        <v>0</v>
      </c>
      <c r="H95" s="33"/>
      <c r="I95" s="26"/>
    </row>
    <row r="96" spans="1:11" s="4" customFormat="1" ht="14.25" x14ac:dyDescent="0.2">
      <c r="B96" s="45"/>
      <c r="C96" s="45"/>
      <c r="D96" s="46"/>
      <c r="E96" s="46"/>
      <c r="F96" s="46"/>
      <c r="G96" s="46"/>
      <c r="H96" s="33"/>
      <c r="I96" s="26"/>
    </row>
    <row r="97" spans="1:11" s="4" customFormat="1" ht="14.25" x14ac:dyDescent="0.2">
      <c r="B97" s="52" t="s">
        <v>79</v>
      </c>
      <c r="C97" s="45"/>
      <c r="D97" s="46"/>
      <c r="E97" s="46"/>
      <c r="F97" s="46"/>
      <c r="G97" s="46"/>
      <c r="H97" s="33"/>
      <c r="I97" s="26"/>
    </row>
    <row r="98" spans="1:11" s="4" customFormat="1" ht="38.25" x14ac:dyDescent="0.2">
      <c r="B98" s="29" t="s">
        <v>63</v>
      </c>
      <c r="C98" s="29"/>
      <c r="D98" s="30" t="s">
        <v>151</v>
      </c>
      <c r="E98" s="44" t="s">
        <v>152</v>
      </c>
      <c r="F98" s="43" t="s">
        <v>59</v>
      </c>
      <c r="G98" s="43" t="s">
        <v>153</v>
      </c>
      <c r="H98" s="33"/>
      <c r="I98" s="26"/>
    </row>
    <row r="99" spans="1:11" s="4" customFormat="1" ht="14.25" x14ac:dyDescent="0.2">
      <c r="B99" s="29" t="s">
        <v>64</v>
      </c>
      <c r="C99" s="90" t="s">
        <v>65</v>
      </c>
      <c r="D99" s="81"/>
      <c r="E99" s="81"/>
      <c r="F99" s="81"/>
      <c r="G99" s="81"/>
      <c r="H99" s="33"/>
      <c r="I99" s="26"/>
    </row>
    <row r="100" spans="1:11" s="4" customFormat="1" ht="14.25" x14ac:dyDescent="0.2">
      <c r="B100" s="29"/>
      <c r="C100" s="29"/>
      <c r="D100" s="81"/>
      <c r="E100" s="81"/>
      <c r="F100" s="81"/>
      <c r="G100" s="81"/>
      <c r="H100" s="33"/>
      <c r="I100" s="26"/>
    </row>
    <row r="101" spans="1:11" s="4" customFormat="1" ht="14.25" x14ac:dyDescent="0.2">
      <c r="B101" s="136" t="s">
        <v>85</v>
      </c>
      <c r="C101" s="136"/>
      <c r="D101" s="87">
        <f>D102+D106+D108+D110+D112</f>
        <v>190746.81</v>
      </c>
      <c r="E101" s="87">
        <f t="shared" ref="E101" si="23">E102+E106+E108+E110+E112</f>
        <v>191601</v>
      </c>
      <c r="F101" s="87">
        <f>F102+F106+F108+F110+F112</f>
        <v>192601</v>
      </c>
      <c r="G101" s="87">
        <f t="shared" ref="G101" si="24">G102+G106+G108+G110+G112</f>
        <v>192601</v>
      </c>
      <c r="H101" s="33"/>
      <c r="I101" s="26"/>
    </row>
    <row r="102" spans="1:11" s="4" customFormat="1" ht="14.25" x14ac:dyDescent="0.2">
      <c r="B102" s="45" t="s">
        <v>67</v>
      </c>
      <c r="C102" s="45"/>
      <c r="D102" s="46">
        <f>D103+D104+D105</f>
        <v>156000</v>
      </c>
      <c r="E102" s="46">
        <f t="shared" ref="E102" si="25">E103+E104+E105</f>
        <v>156001</v>
      </c>
      <c r="F102" s="46">
        <f>F103+F104+F105</f>
        <v>156001</v>
      </c>
      <c r="G102" s="46">
        <f t="shared" ref="G102" si="26">G103+G104+G105</f>
        <v>156001</v>
      </c>
      <c r="H102" s="33"/>
      <c r="I102" s="26"/>
    </row>
    <row r="103" spans="1:11" s="4" customFormat="1" ht="14.25" x14ac:dyDescent="0.2">
      <c r="B103" s="45" t="s">
        <v>68</v>
      </c>
      <c r="C103" s="45"/>
      <c r="D103" s="82">
        <v>156000</v>
      </c>
      <c r="E103" s="46">
        <v>156000</v>
      </c>
      <c r="F103" s="46">
        <v>156000</v>
      </c>
      <c r="G103" s="46">
        <v>156000</v>
      </c>
      <c r="H103" s="33"/>
      <c r="I103" s="26"/>
    </row>
    <row r="104" spans="1:11" s="4" customFormat="1" ht="14.25" x14ac:dyDescent="0.2">
      <c r="B104" s="45" t="s">
        <v>69</v>
      </c>
      <c r="C104" s="45"/>
      <c r="D104" s="46">
        <v>0</v>
      </c>
      <c r="E104" s="46">
        <v>1</v>
      </c>
      <c r="F104" s="46">
        <v>1</v>
      </c>
      <c r="G104" s="46">
        <v>1</v>
      </c>
      <c r="H104" s="26"/>
      <c r="I104" s="26"/>
    </row>
    <row r="105" spans="1:11" s="4" customFormat="1" ht="14.25" x14ac:dyDescent="0.2">
      <c r="B105" s="45" t="s">
        <v>70</v>
      </c>
      <c r="C105" s="45"/>
      <c r="D105" s="46">
        <v>0</v>
      </c>
      <c r="E105" s="46">
        <v>0</v>
      </c>
      <c r="F105" s="46">
        <v>0</v>
      </c>
      <c r="G105" s="46">
        <v>0</v>
      </c>
      <c r="H105" s="26"/>
      <c r="I105" s="26"/>
    </row>
    <row r="106" spans="1:11" s="4" customFormat="1" ht="14.25" x14ac:dyDescent="0.2">
      <c r="B106" s="45" t="s">
        <v>71</v>
      </c>
      <c r="C106" s="45"/>
      <c r="D106" s="46">
        <f>D107</f>
        <v>34414</v>
      </c>
      <c r="E106" s="46">
        <f>E107</f>
        <v>35000</v>
      </c>
      <c r="F106" s="46">
        <f t="shared" ref="F106:G106" si="27">F107</f>
        <v>36000</v>
      </c>
      <c r="G106" s="46">
        <f t="shared" si="27"/>
        <v>36000</v>
      </c>
      <c r="H106" s="26"/>
      <c r="I106" s="26"/>
    </row>
    <row r="107" spans="1:11" s="4" customFormat="1" ht="14.25" x14ac:dyDescent="0.2">
      <c r="B107" s="45" t="s">
        <v>72</v>
      </c>
      <c r="C107" s="45"/>
      <c r="D107" s="82">
        <v>34414</v>
      </c>
      <c r="E107" s="46">
        <v>35000</v>
      </c>
      <c r="F107" s="46">
        <v>36000</v>
      </c>
      <c r="G107" s="46">
        <v>36000</v>
      </c>
      <c r="H107" s="26"/>
      <c r="I107" s="26"/>
    </row>
    <row r="108" spans="1:11" x14ac:dyDescent="0.25">
      <c r="B108" s="45" t="s">
        <v>73</v>
      </c>
      <c r="C108" s="45"/>
      <c r="D108" s="46">
        <v>0</v>
      </c>
      <c r="E108" s="46">
        <f t="shared" ref="E108:G108" si="28">E109</f>
        <v>0</v>
      </c>
      <c r="F108" s="46">
        <f t="shared" si="28"/>
        <v>0</v>
      </c>
      <c r="G108" s="46">
        <f t="shared" si="28"/>
        <v>0</v>
      </c>
      <c r="J108" s="4"/>
      <c r="K108" s="4"/>
    </row>
    <row r="109" spans="1:11" x14ac:dyDescent="0.25">
      <c r="B109" s="45" t="s">
        <v>74</v>
      </c>
      <c r="C109" s="45"/>
      <c r="D109" s="46">
        <v>0</v>
      </c>
      <c r="E109" s="46">
        <v>0</v>
      </c>
      <c r="F109" s="46">
        <v>0</v>
      </c>
      <c r="G109" s="46">
        <v>0</v>
      </c>
      <c r="J109" s="4"/>
      <c r="K109" s="4"/>
    </row>
    <row r="110" spans="1:11" x14ac:dyDescent="0.25">
      <c r="A110" s="18"/>
      <c r="B110" s="45" t="s">
        <v>75</v>
      </c>
      <c r="C110" s="45"/>
      <c r="D110" s="46">
        <f>D111</f>
        <v>332.81</v>
      </c>
      <c r="E110" s="46">
        <f t="shared" ref="E110:G110" si="29">E111</f>
        <v>600</v>
      </c>
      <c r="F110" s="46">
        <f t="shared" si="29"/>
        <v>600</v>
      </c>
      <c r="G110" s="46">
        <f t="shared" si="29"/>
        <v>600</v>
      </c>
      <c r="J110" s="4"/>
      <c r="K110" s="4"/>
    </row>
    <row r="111" spans="1:11" x14ac:dyDescent="0.25">
      <c r="B111" s="45" t="s">
        <v>76</v>
      </c>
      <c r="C111" s="45"/>
      <c r="D111" s="82">
        <v>332.81</v>
      </c>
      <c r="E111" s="46">
        <v>600</v>
      </c>
      <c r="F111" s="46">
        <v>600</v>
      </c>
      <c r="G111" s="46">
        <v>600</v>
      </c>
      <c r="J111" s="4"/>
      <c r="K111" s="4"/>
    </row>
    <row r="112" spans="1:11" x14ac:dyDescent="0.25">
      <c r="B112" s="45" t="s">
        <v>77</v>
      </c>
      <c r="C112" s="45"/>
      <c r="D112" s="46">
        <f>D113</f>
        <v>0</v>
      </c>
      <c r="E112" s="46">
        <f t="shared" ref="E112:G112" si="30">E113</f>
        <v>0</v>
      </c>
      <c r="F112" s="46">
        <f t="shared" si="30"/>
        <v>0</v>
      </c>
      <c r="G112" s="46">
        <f t="shared" si="30"/>
        <v>0</v>
      </c>
      <c r="J112" s="4"/>
      <c r="K112" s="4"/>
    </row>
    <row r="113" spans="1:12" x14ac:dyDescent="0.25">
      <c r="B113" s="45" t="s">
        <v>78</v>
      </c>
      <c r="C113" s="45"/>
      <c r="D113" s="46">
        <v>0</v>
      </c>
      <c r="E113" s="46">
        <v>0</v>
      </c>
      <c r="F113" s="46">
        <v>0</v>
      </c>
      <c r="G113" s="46">
        <v>0</v>
      </c>
      <c r="J113" s="4"/>
      <c r="K113" s="4"/>
    </row>
    <row r="114" spans="1:12" x14ac:dyDescent="0.25">
      <c r="B114" s="45"/>
      <c r="C114" s="45"/>
      <c r="D114" s="46"/>
      <c r="E114" s="46"/>
      <c r="F114" s="46"/>
      <c r="G114" s="46"/>
      <c r="H114" s="46"/>
      <c r="K114" s="4"/>
      <c r="L114" s="4"/>
    </row>
    <row r="115" spans="1:12" x14ac:dyDescent="0.25">
      <c r="B115" s="45"/>
      <c r="C115" s="45"/>
      <c r="D115" s="46"/>
      <c r="E115" s="46"/>
      <c r="F115" s="46"/>
      <c r="G115" s="46"/>
      <c r="H115" s="46"/>
      <c r="K115" s="4"/>
      <c r="L115" s="4"/>
    </row>
    <row r="116" spans="1:12" s="4" customFormat="1" x14ac:dyDescent="0.25">
      <c r="A116" s="93"/>
      <c r="B116" s="144" t="s">
        <v>37</v>
      </c>
      <c r="C116" s="144"/>
      <c r="D116" s="144"/>
      <c r="E116" s="144"/>
      <c r="F116" s="144"/>
      <c r="G116" s="144"/>
      <c r="H116" s="144"/>
      <c r="I116" s="93"/>
      <c r="J116" s="26"/>
    </row>
    <row r="117" spans="1:12" s="4" customFormat="1" x14ac:dyDescent="0.25">
      <c r="B117" s="14"/>
      <c r="C117" s="145" t="s">
        <v>111</v>
      </c>
      <c r="D117" s="145"/>
      <c r="E117" s="145"/>
      <c r="F117" s="145"/>
      <c r="G117" s="145"/>
      <c r="H117" s="145"/>
      <c r="I117" s="26"/>
      <c r="J117" s="26"/>
    </row>
    <row r="118" spans="1:12" x14ac:dyDescent="0.25">
      <c r="B118" s="45"/>
      <c r="C118" s="45"/>
      <c r="D118" s="46"/>
      <c r="E118" s="46"/>
      <c r="F118" s="46"/>
      <c r="G118" s="46"/>
      <c r="H118" s="46"/>
      <c r="K118" s="4"/>
      <c r="L118" s="4"/>
    </row>
    <row r="119" spans="1:12" x14ac:dyDescent="0.25">
      <c r="B119" s="52" t="s">
        <v>80</v>
      </c>
      <c r="C119" s="45"/>
      <c r="D119" s="46"/>
      <c r="E119" s="46"/>
      <c r="F119" s="46"/>
      <c r="G119" s="46"/>
      <c r="H119" s="111"/>
      <c r="K119" s="4"/>
      <c r="L119" s="4"/>
    </row>
    <row r="120" spans="1:12" ht="38.25" x14ac:dyDescent="0.25">
      <c r="B120" s="29" t="s">
        <v>63</v>
      </c>
      <c r="C120" s="29"/>
      <c r="D120" s="30" t="s">
        <v>151</v>
      </c>
      <c r="E120" s="44" t="s">
        <v>154</v>
      </c>
      <c r="F120" s="43" t="s">
        <v>59</v>
      </c>
      <c r="G120" s="43" t="s">
        <v>153</v>
      </c>
      <c r="J120" s="4"/>
      <c r="K120" s="4"/>
    </row>
    <row r="121" spans="1:12" x14ac:dyDescent="0.25">
      <c r="B121" s="29" t="s">
        <v>64</v>
      </c>
      <c r="C121" s="90" t="s">
        <v>65</v>
      </c>
      <c r="D121" s="81"/>
      <c r="E121" s="81"/>
      <c r="F121" s="81"/>
      <c r="G121" s="81"/>
      <c r="J121" s="4"/>
      <c r="K121" s="4"/>
    </row>
    <row r="122" spans="1:12" x14ac:dyDescent="0.25">
      <c r="B122" s="92" t="s">
        <v>81</v>
      </c>
      <c r="C122" s="51"/>
      <c r="D122" s="155">
        <v>190746.81</v>
      </c>
      <c r="E122" s="50">
        <f>E123</f>
        <v>191601</v>
      </c>
      <c r="F122" s="50">
        <f t="shared" ref="F122:G122" si="31">F123</f>
        <v>192601</v>
      </c>
      <c r="G122" s="50">
        <f t="shared" si="31"/>
        <v>192601</v>
      </c>
      <c r="J122" s="4"/>
      <c r="K122" s="4"/>
    </row>
    <row r="123" spans="1:12" x14ac:dyDescent="0.25">
      <c r="B123" s="53" t="s">
        <v>82</v>
      </c>
      <c r="C123" s="53"/>
      <c r="D123" s="156" t="str">
        <f>D124</f>
        <v>190.746.81</v>
      </c>
      <c r="E123" s="54">
        <f>E124</f>
        <v>191601</v>
      </c>
      <c r="F123" s="54">
        <f t="shared" ref="F123:G123" si="32">F124</f>
        <v>192601</v>
      </c>
      <c r="G123" s="54">
        <f t="shared" si="32"/>
        <v>192601</v>
      </c>
      <c r="J123" s="4"/>
      <c r="K123" s="4"/>
    </row>
    <row r="124" spans="1:12" x14ac:dyDescent="0.25">
      <c r="B124" s="55" t="s">
        <v>83</v>
      </c>
      <c r="C124" s="55"/>
      <c r="D124" s="157" t="s">
        <v>158</v>
      </c>
      <c r="E124" s="56">
        <v>191601</v>
      </c>
      <c r="F124" s="56">
        <v>192601</v>
      </c>
      <c r="G124" s="56">
        <v>192601</v>
      </c>
      <c r="J124" s="1"/>
    </row>
    <row r="125" spans="1:12" x14ac:dyDescent="0.25">
      <c r="B125" s="45"/>
      <c r="C125" s="45"/>
      <c r="D125" s="46"/>
      <c r="E125" s="46"/>
      <c r="F125" s="46"/>
      <c r="G125" s="46"/>
      <c r="H125" s="46"/>
    </row>
    <row r="126" spans="1:12" x14ac:dyDescent="0.25">
      <c r="B126" s="45"/>
      <c r="C126" s="45"/>
      <c r="D126" s="46"/>
      <c r="E126" s="46"/>
      <c r="F126" s="46"/>
      <c r="G126" s="46"/>
      <c r="H126" s="46"/>
    </row>
    <row r="127" spans="1:12" x14ac:dyDescent="0.25">
      <c r="B127" s="45"/>
      <c r="C127" s="45"/>
      <c r="D127" s="46"/>
      <c r="E127" s="46"/>
      <c r="F127" s="46"/>
      <c r="G127" s="46"/>
      <c r="H127" s="46"/>
    </row>
    <row r="128" spans="1:12" x14ac:dyDescent="0.25">
      <c r="B128" s="141" t="s">
        <v>112</v>
      </c>
      <c r="C128" s="141"/>
      <c r="D128" s="141"/>
      <c r="E128" s="141"/>
      <c r="F128" s="141"/>
      <c r="G128" s="141"/>
      <c r="H128" s="141"/>
    </row>
    <row r="129" spans="2:12" x14ac:dyDescent="0.25">
      <c r="B129" s="57"/>
      <c r="C129" s="142" t="s">
        <v>90</v>
      </c>
      <c r="D129" s="142"/>
      <c r="E129" s="142"/>
      <c r="F129" s="142"/>
      <c r="G129" s="142"/>
      <c r="H129" s="142"/>
    </row>
    <row r="130" spans="2:12" x14ac:dyDescent="0.25">
      <c r="B130" s="57"/>
      <c r="C130" s="139" t="s">
        <v>147</v>
      </c>
      <c r="D130" s="138"/>
      <c r="E130" s="138"/>
      <c r="F130" s="138"/>
      <c r="G130" s="138"/>
      <c r="H130" s="138"/>
      <c r="I130"/>
      <c r="J130"/>
      <c r="K130"/>
      <c r="L130"/>
    </row>
    <row r="131" spans="2:12" x14ac:dyDescent="0.25">
      <c r="C131" s="137" t="s">
        <v>148</v>
      </c>
      <c r="D131" s="138"/>
      <c r="E131" s="138"/>
      <c r="F131" s="138"/>
      <c r="G131" s="138"/>
      <c r="H131" s="138"/>
      <c r="I131"/>
      <c r="J131"/>
      <c r="K131"/>
      <c r="L131"/>
    </row>
    <row r="133" spans="2:12" x14ac:dyDescent="0.25">
      <c r="C133" s="26" t="s">
        <v>160</v>
      </c>
    </row>
    <row r="134" spans="2:12" x14ac:dyDescent="0.25">
      <c r="C134" s="26" t="s">
        <v>161</v>
      </c>
    </row>
    <row r="135" spans="2:12" x14ac:dyDescent="0.25">
      <c r="E135" s="137" t="s">
        <v>149</v>
      </c>
      <c r="F135" s="138"/>
    </row>
    <row r="136" spans="2:12" x14ac:dyDescent="0.25">
      <c r="E136" s="137" t="s">
        <v>150</v>
      </c>
      <c r="F136" s="138"/>
    </row>
  </sheetData>
  <protectedRanges>
    <protectedRange algorithmName="SHA-512" hashValue="R8frfBQ/MhInQYm+jLEgMwgPwCkrGPIUaxyIFLRSCn/+fIsUU6bmJDax/r7gTh2PEAEvgODYwg0rRRjqSM/oww==" saltValue="tbZzHO5lCNHCDH5y3XGZag==" spinCount="100000" sqref="D63" name="Range1"/>
  </protectedRanges>
  <mergeCells count="21">
    <mergeCell ref="E136:F136"/>
    <mergeCell ref="C130:H130"/>
    <mergeCell ref="C131:H131"/>
    <mergeCell ref="E135:F135"/>
    <mergeCell ref="C1:J1"/>
    <mergeCell ref="B2:J2"/>
    <mergeCell ref="C4:I4"/>
    <mergeCell ref="B128:H128"/>
    <mergeCell ref="C129:H129"/>
    <mergeCell ref="C50:H50"/>
    <mergeCell ref="B51:H51"/>
    <mergeCell ref="B54:H54"/>
    <mergeCell ref="B116:H116"/>
    <mergeCell ref="C117:H117"/>
    <mergeCell ref="B70:C70"/>
    <mergeCell ref="B57:C57"/>
    <mergeCell ref="B49:H49"/>
    <mergeCell ref="C3:J3"/>
    <mergeCell ref="C12:J12"/>
    <mergeCell ref="C11:J11"/>
    <mergeCell ref="B101:C101"/>
  </mergeCells>
  <conditionalFormatting sqref="D63">
    <cfRule type="cellIs" dxfId="0" priority="1" operator="lessThan">
      <formula>-0.001</formula>
    </cfRule>
  </conditionalFormatting>
  <pageMargins left="0.19685039370078741" right="0.70866141732283472" top="0.74803149606299213" bottom="0.74803149606299213" header="0.31496062992125984" footer="0.31496062992125984"/>
  <pageSetup paperSize="9" scale="66" orientation="landscape" verticalDpi="4294967295" r:id="rId1"/>
  <headerFooter>
    <oddFooter>&amp;C&amp;P</oddFooter>
  </headerFooter>
  <rowBreaks count="2" manualBreakCount="2">
    <brk id="46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showGridLines="0" topLeftCell="A10" zoomScaleNormal="100" workbookViewId="0">
      <selection activeCell="G37" sqref="G37"/>
    </sheetView>
  </sheetViews>
  <sheetFormatPr defaultRowHeight="15" x14ac:dyDescent="0.25"/>
  <cols>
    <col min="1" max="1" width="7.5703125" customWidth="1"/>
    <col min="2" max="2" width="13.28515625" style="26" customWidth="1"/>
    <col min="3" max="3" width="63.42578125" style="26" customWidth="1"/>
    <col min="4" max="5" width="14.85546875" style="26" customWidth="1"/>
    <col min="6" max="6" width="12.7109375" style="26" customWidth="1"/>
    <col min="7" max="7" width="22.42578125" style="120" customWidth="1"/>
  </cols>
  <sheetData>
    <row r="1" spans="2:7" s="5" customFormat="1" ht="12.75" x14ac:dyDescent="0.2">
      <c r="B1" s="33" t="s">
        <v>18</v>
      </c>
      <c r="C1" s="26"/>
      <c r="D1" s="26"/>
      <c r="E1" s="26"/>
      <c r="F1" s="26"/>
      <c r="G1" s="120"/>
    </row>
    <row r="2" spans="2:7" s="5" customFormat="1" ht="12.75" x14ac:dyDescent="0.2">
      <c r="B2" s="33"/>
      <c r="C2" s="26"/>
      <c r="D2" s="26"/>
      <c r="E2" s="26"/>
      <c r="F2" s="26"/>
      <c r="G2" s="120"/>
    </row>
    <row r="3" spans="2:7" s="5" customFormat="1" ht="12.75" x14ac:dyDescent="0.2">
      <c r="B3" s="148" t="s">
        <v>113</v>
      </c>
      <c r="C3" s="154"/>
      <c r="D3" s="154"/>
      <c r="E3" s="154"/>
      <c r="F3" s="154"/>
      <c r="G3" s="154"/>
    </row>
    <row r="4" spans="2:7" s="5" customFormat="1" ht="12.75" x14ac:dyDescent="0.2">
      <c r="B4" s="152" t="s">
        <v>52</v>
      </c>
      <c r="C4" s="152"/>
      <c r="D4" s="152"/>
      <c r="E4" s="152"/>
      <c r="F4" s="152"/>
      <c r="G4" s="152"/>
    </row>
    <row r="5" spans="2:7" s="5" customFormat="1" ht="12.75" x14ac:dyDescent="0.2">
      <c r="B5" s="152" t="s">
        <v>53</v>
      </c>
      <c r="C5" s="152"/>
      <c r="D5" s="152"/>
      <c r="E5" s="152"/>
      <c r="F5" s="152"/>
      <c r="G5" s="152"/>
    </row>
    <row r="6" spans="2:7" s="5" customFormat="1" ht="76.5" x14ac:dyDescent="0.2">
      <c r="B6" s="34" t="s">
        <v>19</v>
      </c>
      <c r="C6" s="35" t="s">
        <v>20</v>
      </c>
      <c r="D6" s="74" t="s">
        <v>133</v>
      </c>
      <c r="E6" s="74" t="s">
        <v>132</v>
      </c>
      <c r="F6" s="118" t="s">
        <v>115</v>
      </c>
      <c r="G6" s="118" t="s">
        <v>116</v>
      </c>
    </row>
    <row r="7" spans="2:7" s="5" customFormat="1" ht="12.75" x14ac:dyDescent="0.2">
      <c r="B7" s="38" t="s">
        <v>0</v>
      </c>
      <c r="C7" s="39" t="s">
        <v>1</v>
      </c>
      <c r="D7" s="40">
        <f>D8</f>
        <v>185963.36</v>
      </c>
      <c r="E7" s="40">
        <f t="shared" ref="E7:G7" si="0">E8</f>
        <v>122601</v>
      </c>
      <c r="F7" s="40">
        <f t="shared" si="0"/>
        <v>126601</v>
      </c>
      <c r="G7" s="121">
        <f t="shared" si="0"/>
        <v>126601</v>
      </c>
    </row>
    <row r="8" spans="2:7" x14ac:dyDescent="0.25">
      <c r="B8" s="19" t="s">
        <v>55</v>
      </c>
      <c r="C8" s="19"/>
      <c r="D8" s="20">
        <f>D9</f>
        <v>185963.36</v>
      </c>
      <c r="E8" s="20">
        <f t="shared" ref="E8:G8" si="1">E9</f>
        <v>122601</v>
      </c>
      <c r="F8" s="20">
        <f t="shared" si="1"/>
        <v>126601</v>
      </c>
      <c r="G8" s="122">
        <f t="shared" si="1"/>
        <v>126601</v>
      </c>
    </row>
    <row r="9" spans="2:7" x14ac:dyDescent="0.25">
      <c r="B9" s="19" t="s">
        <v>54</v>
      </c>
      <c r="C9" s="19"/>
      <c r="D9" s="20">
        <f>D10+D44</f>
        <v>185963.36</v>
      </c>
      <c r="E9" s="20">
        <f t="shared" ref="E9:G9" si="2">E10+E44</f>
        <v>122601</v>
      </c>
      <c r="F9" s="20">
        <f t="shared" si="2"/>
        <v>126601</v>
      </c>
      <c r="G9" s="122">
        <f t="shared" si="2"/>
        <v>126601</v>
      </c>
    </row>
    <row r="10" spans="2:7" x14ac:dyDescent="0.25">
      <c r="B10" s="58" t="s">
        <v>50</v>
      </c>
      <c r="C10" s="58"/>
      <c r="D10" s="59">
        <f t="shared" ref="D10:E10" si="3">D11+D34</f>
        <v>185963.36</v>
      </c>
      <c r="E10" s="59">
        <f t="shared" si="3"/>
        <v>122601</v>
      </c>
      <c r="F10" s="59">
        <f>F11+F34</f>
        <v>126601</v>
      </c>
      <c r="G10" s="123">
        <f t="shared" ref="G10" si="4">G11+G34</f>
        <v>126601</v>
      </c>
    </row>
    <row r="11" spans="2:7" x14ac:dyDescent="0.25">
      <c r="B11" s="60" t="s">
        <v>134</v>
      </c>
      <c r="C11" s="60"/>
      <c r="D11" s="61">
        <f t="shared" ref="D11:E11" si="5">D12+D17+D20+D23+D28+D31</f>
        <v>184963.36</v>
      </c>
      <c r="E11" s="61">
        <f t="shared" si="5"/>
        <v>122601</v>
      </c>
      <c r="F11" s="61">
        <f>F12+F17+F20+F23+F28+F31</f>
        <v>126601</v>
      </c>
      <c r="G11" s="124">
        <f t="shared" ref="G11" si="6">G12+G17+G20+G23+G28+G31</f>
        <v>126601</v>
      </c>
    </row>
    <row r="12" spans="2:7" x14ac:dyDescent="0.25">
      <c r="B12" s="13" t="s">
        <v>42</v>
      </c>
      <c r="C12" s="13"/>
      <c r="D12" s="62">
        <f>D13</f>
        <v>156000</v>
      </c>
      <c r="E12" s="62">
        <f t="shared" ref="E12:G12" si="7">E13</f>
        <v>94000</v>
      </c>
      <c r="F12" s="62">
        <f t="shared" si="7"/>
        <v>96000</v>
      </c>
      <c r="G12" s="125">
        <f t="shared" si="7"/>
        <v>96000</v>
      </c>
    </row>
    <row r="13" spans="2:7" x14ac:dyDescent="0.25">
      <c r="B13" s="12" t="s">
        <v>2</v>
      </c>
      <c r="C13" s="12" t="s">
        <v>3</v>
      </c>
      <c r="D13" s="15">
        <f>D14+D15+D16</f>
        <v>156000</v>
      </c>
      <c r="E13" s="15">
        <f t="shared" ref="E13:G13" si="8">E14+E15+E16</f>
        <v>94000</v>
      </c>
      <c r="F13" s="15">
        <f t="shared" si="8"/>
        <v>96000</v>
      </c>
      <c r="G13" s="126">
        <f t="shared" si="8"/>
        <v>96000</v>
      </c>
    </row>
    <row r="14" spans="2:7" x14ac:dyDescent="0.25">
      <c r="B14" s="14" t="s">
        <v>12</v>
      </c>
      <c r="C14" s="14" t="s">
        <v>13</v>
      </c>
      <c r="D14" s="42">
        <f>SUM('opći dio 2024 - 2026.'!D72)</f>
        <v>156000</v>
      </c>
      <c r="E14" s="42">
        <v>94000</v>
      </c>
      <c r="F14" s="42">
        <v>96000</v>
      </c>
      <c r="G14" s="127">
        <v>96000</v>
      </c>
    </row>
    <row r="15" spans="2:7" x14ac:dyDescent="0.25">
      <c r="B15" s="14" t="s">
        <v>4</v>
      </c>
      <c r="C15" s="14" t="s">
        <v>5</v>
      </c>
      <c r="D15" s="42">
        <v>0</v>
      </c>
      <c r="E15" s="42">
        <v>0</v>
      </c>
      <c r="F15" s="42">
        <v>0</v>
      </c>
      <c r="G15" s="127">
        <v>0</v>
      </c>
    </row>
    <row r="16" spans="2:7" ht="30" x14ac:dyDescent="0.25">
      <c r="B16" s="14" t="s">
        <v>16</v>
      </c>
      <c r="C16" s="14" t="s">
        <v>17</v>
      </c>
      <c r="D16" s="42">
        <f>SUM('opći dio 2024 - 2026.'!D75)</f>
        <v>0</v>
      </c>
      <c r="E16" s="42">
        <v>0</v>
      </c>
      <c r="F16" s="42">
        <v>0</v>
      </c>
      <c r="G16" s="127">
        <v>0</v>
      </c>
    </row>
    <row r="17" spans="2:7" x14ac:dyDescent="0.25">
      <c r="B17" s="13" t="s">
        <v>45</v>
      </c>
      <c r="C17" s="13"/>
      <c r="D17" s="62">
        <f>SUM(D18)</f>
        <v>0</v>
      </c>
      <c r="E17" s="62">
        <f t="shared" ref="E17:G17" si="9">SUM(E18)</f>
        <v>301</v>
      </c>
      <c r="F17" s="62">
        <f t="shared" si="9"/>
        <v>301</v>
      </c>
      <c r="G17" s="125">
        <f t="shared" si="9"/>
        <v>301</v>
      </c>
    </row>
    <row r="18" spans="2:7" x14ac:dyDescent="0.25">
      <c r="B18" s="12" t="s">
        <v>2</v>
      </c>
      <c r="C18" s="12" t="s">
        <v>3</v>
      </c>
      <c r="D18" s="15">
        <f>SUM(D19)</f>
        <v>0</v>
      </c>
      <c r="E18" s="15">
        <f t="shared" ref="E18:G18" si="10">SUM(E19)</f>
        <v>301</v>
      </c>
      <c r="F18" s="15">
        <f t="shared" si="10"/>
        <v>301</v>
      </c>
      <c r="G18" s="126">
        <f t="shared" si="10"/>
        <v>301</v>
      </c>
    </row>
    <row r="19" spans="2:7" x14ac:dyDescent="0.25">
      <c r="B19" s="14" t="s">
        <v>14</v>
      </c>
      <c r="C19" s="14" t="s">
        <v>15</v>
      </c>
      <c r="D19" s="42">
        <f>SUM('opći dio 2024 - 2026.'!D74)</f>
        <v>0</v>
      </c>
      <c r="E19" s="42">
        <v>301</v>
      </c>
      <c r="F19" s="42">
        <v>301</v>
      </c>
      <c r="G19" s="127">
        <v>301</v>
      </c>
    </row>
    <row r="20" spans="2:7" x14ac:dyDescent="0.25">
      <c r="B20" s="13" t="s">
        <v>66</v>
      </c>
      <c r="C20" s="13"/>
      <c r="D20" s="62">
        <f>SUM(D21)</f>
        <v>28963.360000000001</v>
      </c>
      <c r="E20" s="62">
        <f t="shared" ref="E20:G21" si="11">SUM(E21)</f>
        <v>28300</v>
      </c>
      <c r="F20" s="62">
        <f t="shared" si="11"/>
        <v>30300</v>
      </c>
      <c r="G20" s="125">
        <f t="shared" si="11"/>
        <v>30300</v>
      </c>
    </row>
    <row r="21" spans="2:7" x14ac:dyDescent="0.25">
      <c r="B21" s="12" t="s">
        <v>2</v>
      </c>
      <c r="C21" s="12" t="s">
        <v>3</v>
      </c>
      <c r="D21" s="15">
        <f>SUM(D22)</f>
        <v>28963.360000000001</v>
      </c>
      <c r="E21" s="15">
        <f t="shared" si="11"/>
        <v>28300</v>
      </c>
      <c r="F21" s="15">
        <f t="shared" si="11"/>
        <v>30300</v>
      </c>
      <c r="G21" s="126">
        <f t="shared" si="11"/>
        <v>30300</v>
      </c>
    </row>
    <row r="22" spans="2:7" x14ac:dyDescent="0.25">
      <c r="B22" s="14" t="s">
        <v>4</v>
      </c>
      <c r="C22" s="14" t="s">
        <v>5</v>
      </c>
      <c r="D22" s="42">
        <v>28963.360000000001</v>
      </c>
      <c r="E22" s="42">
        <v>28300</v>
      </c>
      <c r="F22" s="42">
        <v>30300</v>
      </c>
      <c r="G22" s="127">
        <v>30300</v>
      </c>
    </row>
    <row r="23" spans="2:7" x14ac:dyDescent="0.25">
      <c r="B23" s="13" t="s">
        <v>47</v>
      </c>
      <c r="C23" s="13"/>
      <c r="D23" s="62">
        <f>D24</f>
        <v>0</v>
      </c>
      <c r="E23" s="62">
        <f t="shared" ref="E23:G23" si="12">E24</f>
        <v>0</v>
      </c>
      <c r="F23" s="62">
        <f t="shared" si="12"/>
        <v>0</v>
      </c>
      <c r="G23" s="125">
        <f t="shared" si="12"/>
        <v>0</v>
      </c>
    </row>
    <row r="24" spans="2:7" x14ac:dyDescent="0.25">
      <c r="B24" s="12" t="s">
        <v>2</v>
      </c>
      <c r="C24" s="12" t="s">
        <v>3</v>
      </c>
      <c r="D24" s="15">
        <f>SUM(D25:D27)</f>
        <v>0</v>
      </c>
      <c r="E24" s="15">
        <f t="shared" ref="E24:G24" si="13">SUM(E25:E27)</f>
        <v>0</v>
      </c>
      <c r="F24" s="15">
        <f t="shared" si="13"/>
        <v>0</v>
      </c>
      <c r="G24" s="126">
        <f t="shared" si="13"/>
        <v>0</v>
      </c>
    </row>
    <row r="25" spans="2:7" x14ac:dyDescent="0.25">
      <c r="B25" s="14" t="s">
        <v>4</v>
      </c>
      <c r="C25" s="14" t="s">
        <v>5</v>
      </c>
      <c r="D25" s="42">
        <v>0</v>
      </c>
      <c r="E25" s="42">
        <v>0</v>
      </c>
      <c r="F25" s="42">
        <v>0</v>
      </c>
      <c r="G25" s="127">
        <v>0</v>
      </c>
    </row>
    <row r="26" spans="2:7" x14ac:dyDescent="0.25">
      <c r="B26" s="14" t="s">
        <v>14</v>
      </c>
      <c r="C26" s="14" t="s">
        <v>15</v>
      </c>
      <c r="D26" s="42">
        <v>0</v>
      </c>
      <c r="E26" s="42">
        <v>0</v>
      </c>
      <c r="F26" s="42">
        <v>0</v>
      </c>
      <c r="G26" s="127">
        <v>0</v>
      </c>
    </row>
    <row r="27" spans="2:7" x14ac:dyDescent="0.25">
      <c r="B27" s="14" t="s">
        <v>6</v>
      </c>
      <c r="C27" s="14" t="s">
        <v>7</v>
      </c>
      <c r="D27" s="42">
        <v>0</v>
      </c>
      <c r="E27" s="42">
        <v>0</v>
      </c>
      <c r="F27" s="42">
        <v>0</v>
      </c>
      <c r="G27" s="127">
        <v>0</v>
      </c>
    </row>
    <row r="28" spans="2:7" x14ac:dyDescent="0.25">
      <c r="B28" s="13" t="s">
        <v>48</v>
      </c>
      <c r="C28" s="13"/>
      <c r="D28" s="62">
        <f>SUM(D29)</f>
        <v>0</v>
      </c>
      <c r="E28" s="62">
        <f t="shared" ref="E28:G29" si="14">SUM(E29)</f>
        <v>0</v>
      </c>
      <c r="F28" s="62">
        <f t="shared" si="14"/>
        <v>0</v>
      </c>
      <c r="G28" s="125">
        <f t="shared" si="14"/>
        <v>0</v>
      </c>
    </row>
    <row r="29" spans="2:7" x14ac:dyDescent="0.25">
      <c r="B29" s="12" t="s">
        <v>2</v>
      </c>
      <c r="C29" s="12" t="s">
        <v>3</v>
      </c>
      <c r="D29" s="15">
        <f>SUM(D30)</f>
        <v>0</v>
      </c>
      <c r="E29" s="15">
        <f t="shared" si="14"/>
        <v>0</v>
      </c>
      <c r="F29" s="15">
        <f t="shared" si="14"/>
        <v>0</v>
      </c>
      <c r="G29" s="126">
        <f t="shared" si="14"/>
        <v>0</v>
      </c>
    </row>
    <row r="30" spans="2:7" x14ac:dyDescent="0.25">
      <c r="B30" s="14" t="s">
        <v>4</v>
      </c>
      <c r="C30" s="14" t="s">
        <v>5</v>
      </c>
      <c r="D30" s="42">
        <v>0</v>
      </c>
      <c r="E30" s="42">
        <v>0</v>
      </c>
      <c r="F30" s="42">
        <v>0</v>
      </c>
      <c r="G30" s="127">
        <v>0</v>
      </c>
    </row>
    <row r="31" spans="2:7" x14ac:dyDescent="0.25">
      <c r="B31" s="13" t="s">
        <v>49</v>
      </c>
      <c r="C31" s="13"/>
      <c r="D31" s="62">
        <f>SUM(D32)</f>
        <v>0</v>
      </c>
      <c r="E31" s="62">
        <f t="shared" ref="E31:G32" si="15">SUM(E32)</f>
        <v>0</v>
      </c>
      <c r="F31" s="62">
        <f t="shared" si="15"/>
        <v>0</v>
      </c>
      <c r="G31" s="125">
        <f t="shared" si="15"/>
        <v>0</v>
      </c>
    </row>
    <row r="32" spans="2:7" x14ac:dyDescent="0.25">
      <c r="B32" s="12" t="s">
        <v>2</v>
      </c>
      <c r="C32" s="12" t="s">
        <v>3</v>
      </c>
      <c r="D32" s="15">
        <f>SUM(D33)</f>
        <v>0</v>
      </c>
      <c r="E32" s="15">
        <f t="shared" si="15"/>
        <v>0</v>
      </c>
      <c r="F32" s="15">
        <f t="shared" si="15"/>
        <v>0</v>
      </c>
      <c r="G32" s="126">
        <f t="shared" si="15"/>
        <v>0</v>
      </c>
    </row>
    <row r="33" spans="2:7" x14ac:dyDescent="0.25">
      <c r="B33" s="14" t="s">
        <v>4</v>
      </c>
      <c r="C33" s="14" t="s">
        <v>5</v>
      </c>
      <c r="D33" s="42">
        <v>0</v>
      </c>
      <c r="E33" s="42">
        <v>0</v>
      </c>
      <c r="F33" s="42">
        <v>0</v>
      </c>
      <c r="G33" s="127">
        <v>0</v>
      </c>
    </row>
    <row r="34" spans="2:7" x14ac:dyDescent="0.25">
      <c r="B34" s="60" t="s">
        <v>135</v>
      </c>
      <c r="C34" s="60"/>
      <c r="D34" s="61">
        <f>D35+D38+D41</f>
        <v>1000</v>
      </c>
      <c r="E34" s="61">
        <f t="shared" ref="E34:G34" si="16">E35+E38+E41</f>
        <v>0</v>
      </c>
      <c r="F34" s="61">
        <f t="shared" si="16"/>
        <v>0</v>
      </c>
      <c r="G34" s="124">
        <f t="shared" si="16"/>
        <v>0</v>
      </c>
    </row>
    <row r="35" spans="2:7" x14ac:dyDescent="0.25">
      <c r="B35" s="13" t="s">
        <v>42</v>
      </c>
      <c r="C35" s="13"/>
      <c r="D35" s="62">
        <f>SUM(D36)</f>
        <v>0</v>
      </c>
      <c r="E35" s="62">
        <f t="shared" ref="E35:G36" si="17">SUM(E36)</f>
        <v>0</v>
      </c>
      <c r="F35" s="62">
        <f t="shared" si="17"/>
        <v>0</v>
      </c>
      <c r="G35" s="125">
        <f t="shared" si="17"/>
        <v>0</v>
      </c>
    </row>
    <row r="36" spans="2:7" x14ac:dyDescent="0.25">
      <c r="B36" s="12" t="s">
        <v>8</v>
      </c>
      <c r="C36" s="12" t="s">
        <v>9</v>
      </c>
      <c r="D36" s="15">
        <f>SUM(D37)</f>
        <v>0</v>
      </c>
      <c r="E36" s="15">
        <f t="shared" si="17"/>
        <v>0</v>
      </c>
      <c r="F36" s="15">
        <f t="shared" si="17"/>
        <v>0</v>
      </c>
      <c r="G36" s="126">
        <f t="shared" si="17"/>
        <v>0</v>
      </c>
    </row>
    <row r="37" spans="2:7" x14ac:dyDescent="0.25">
      <c r="B37" s="14" t="s">
        <v>10</v>
      </c>
      <c r="C37" s="14" t="s">
        <v>11</v>
      </c>
      <c r="D37" s="42">
        <v>0</v>
      </c>
      <c r="E37" s="42">
        <v>0</v>
      </c>
      <c r="F37" s="42">
        <v>0</v>
      </c>
      <c r="G37" s="127">
        <v>0</v>
      </c>
    </row>
    <row r="38" spans="2:7" x14ac:dyDescent="0.25">
      <c r="B38" s="13" t="s">
        <v>46</v>
      </c>
      <c r="C38" s="13"/>
      <c r="D38" s="62">
        <f>SUM(D39)</f>
        <v>0</v>
      </c>
      <c r="E38" s="62">
        <f t="shared" ref="E38:G39" si="18">SUM(E39)</f>
        <v>0</v>
      </c>
      <c r="F38" s="62">
        <f t="shared" si="18"/>
        <v>0</v>
      </c>
      <c r="G38" s="125">
        <f t="shared" si="18"/>
        <v>0</v>
      </c>
    </row>
    <row r="39" spans="2:7" x14ac:dyDescent="0.25">
      <c r="B39" s="12" t="s">
        <v>8</v>
      </c>
      <c r="C39" s="12" t="s">
        <v>9</v>
      </c>
      <c r="D39" s="15">
        <f>SUM(D40)</f>
        <v>0</v>
      </c>
      <c r="E39" s="15">
        <f t="shared" si="18"/>
        <v>0</v>
      </c>
      <c r="F39" s="15">
        <f t="shared" si="18"/>
        <v>0</v>
      </c>
      <c r="G39" s="126">
        <f t="shared" si="18"/>
        <v>0</v>
      </c>
    </row>
    <row r="40" spans="2:7" x14ac:dyDescent="0.25">
      <c r="B40" s="14" t="s">
        <v>10</v>
      </c>
      <c r="C40" s="14" t="s">
        <v>11</v>
      </c>
      <c r="D40" s="42">
        <f>SUM('opći dio 2024 - 2026.'!D98)</f>
        <v>0</v>
      </c>
      <c r="E40" s="42">
        <v>0</v>
      </c>
      <c r="F40" s="42">
        <v>0</v>
      </c>
      <c r="G40" s="127">
        <v>0</v>
      </c>
    </row>
    <row r="41" spans="2:7" x14ac:dyDescent="0.25">
      <c r="B41" s="13" t="s">
        <v>47</v>
      </c>
      <c r="C41" s="13"/>
      <c r="D41" s="62">
        <f>SUM(D42)</f>
        <v>1000</v>
      </c>
      <c r="E41" s="62">
        <f t="shared" ref="E41:G42" si="19">SUM(E42)</f>
        <v>0</v>
      </c>
      <c r="F41" s="62">
        <f t="shared" si="19"/>
        <v>0</v>
      </c>
      <c r="G41" s="125">
        <f t="shared" si="19"/>
        <v>0</v>
      </c>
    </row>
    <row r="42" spans="2:7" x14ac:dyDescent="0.25">
      <c r="B42" s="12" t="s">
        <v>8</v>
      </c>
      <c r="C42" s="12" t="s">
        <v>9</v>
      </c>
      <c r="D42" s="15">
        <f>SUM(D43)</f>
        <v>1000</v>
      </c>
      <c r="E42" s="15">
        <f t="shared" si="19"/>
        <v>0</v>
      </c>
      <c r="F42" s="15">
        <f t="shared" si="19"/>
        <v>0</v>
      </c>
      <c r="G42" s="126">
        <f t="shared" si="19"/>
        <v>0</v>
      </c>
    </row>
    <row r="43" spans="2:7" x14ac:dyDescent="0.25">
      <c r="B43" s="14" t="s">
        <v>10</v>
      </c>
      <c r="C43" s="14" t="s">
        <v>11</v>
      </c>
      <c r="D43" s="42">
        <v>1000</v>
      </c>
      <c r="E43" s="42">
        <v>0</v>
      </c>
      <c r="F43" s="42">
        <v>0</v>
      </c>
      <c r="G43" s="127">
        <v>0</v>
      </c>
    </row>
    <row r="44" spans="2:7" x14ac:dyDescent="0.25">
      <c r="B44" s="98" t="s">
        <v>117</v>
      </c>
      <c r="C44" s="99" t="s">
        <v>118</v>
      </c>
      <c r="D44" s="108">
        <v>0</v>
      </c>
      <c r="E44" s="108">
        <v>0</v>
      </c>
      <c r="F44" s="108">
        <v>0</v>
      </c>
      <c r="G44" s="128">
        <v>0</v>
      </c>
    </row>
    <row r="45" spans="2:7" ht="24" x14ac:dyDescent="0.25">
      <c r="B45" s="100" t="s">
        <v>119</v>
      </c>
      <c r="C45" s="101" t="s">
        <v>124</v>
      </c>
      <c r="D45" s="109">
        <v>0</v>
      </c>
      <c r="E45" s="109">
        <v>0</v>
      </c>
      <c r="F45" s="109">
        <v>0</v>
      </c>
      <c r="G45" s="129">
        <v>0</v>
      </c>
    </row>
    <row r="46" spans="2:7" x14ac:dyDescent="0.25">
      <c r="B46" s="13" t="s">
        <v>47</v>
      </c>
      <c r="C46" s="13"/>
      <c r="D46" s="62">
        <v>0</v>
      </c>
      <c r="E46" s="62">
        <v>0</v>
      </c>
      <c r="F46" s="62">
        <v>0</v>
      </c>
      <c r="G46" s="125">
        <v>0</v>
      </c>
    </row>
    <row r="47" spans="2:7" x14ac:dyDescent="0.25">
      <c r="B47" s="102" t="s">
        <v>120</v>
      </c>
      <c r="C47" s="103" t="s">
        <v>121</v>
      </c>
      <c r="D47" s="110">
        <f>SUM(D48)</f>
        <v>0</v>
      </c>
      <c r="E47" s="110">
        <f t="shared" ref="E47:G47" si="20">SUM(E48)</f>
        <v>0</v>
      </c>
      <c r="F47" s="110">
        <f t="shared" si="20"/>
        <v>0</v>
      </c>
      <c r="G47" s="130">
        <f t="shared" si="20"/>
        <v>0</v>
      </c>
    </row>
    <row r="48" spans="2:7" x14ac:dyDescent="0.25">
      <c r="B48" s="104" t="s">
        <v>122</v>
      </c>
      <c r="C48" s="105" t="s">
        <v>123</v>
      </c>
      <c r="D48" s="110">
        <v>0</v>
      </c>
      <c r="E48" s="110">
        <v>0</v>
      </c>
      <c r="F48" s="110">
        <v>0</v>
      </c>
      <c r="G48" s="130">
        <v>0</v>
      </c>
    </row>
    <row r="49" spans="1:7" x14ac:dyDescent="0.25">
      <c r="B49" s="104"/>
      <c r="C49" s="105"/>
      <c r="D49" s="106"/>
      <c r="E49" s="107"/>
      <c r="F49" s="107"/>
      <c r="G49" s="131"/>
    </row>
    <row r="50" spans="1:7" x14ac:dyDescent="0.25">
      <c r="D50" s="78"/>
      <c r="E50" s="41"/>
      <c r="F50" s="41"/>
      <c r="G50" s="41"/>
    </row>
    <row r="51" spans="1:7" x14ac:dyDescent="0.25">
      <c r="B51" s="148" t="s">
        <v>91</v>
      </c>
      <c r="C51" s="148"/>
      <c r="D51" s="148"/>
      <c r="E51" s="148"/>
      <c r="F51" s="148"/>
      <c r="G51" s="148"/>
    </row>
    <row r="52" spans="1:7" x14ac:dyDescent="0.25">
      <c r="C52" s="32" t="s">
        <v>136</v>
      </c>
      <c r="D52" s="32"/>
      <c r="E52" s="79"/>
      <c r="F52" s="79"/>
      <c r="G52" s="113"/>
    </row>
    <row r="53" spans="1:7" x14ac:dyDescent="0.25">
      <c r="B53" s="32" t="s">
        <v>126</v>
      </c>
      <c r="C53" s="32"/>
      <c r="D53" s="32"/>
      <c r="E53" s="79"/>
      <c r="F53" s="79"/>
      <c r="G53" s="113"/>
    </row>
    <row r="54" spans="1:7" x14ac:dyDescent="0.25">
      <c r="B54" s="32"/>
      <c r="C54" s="32"/>
      <c r="D54" s="37"/>
      <c r="E54" s="79"/>
      <c r="F54" s="79"/>
      <c r="G54" s="113"/>
    </row>
    <row r="55" spans="1:7" x14ac:dyDescent="0.25">
      <c r="A55" s="112"/>
      <c r="B55" s="148" t="s">
        <v>40</v>
      </c>
      <c r="C55" s="148"/>
      <c r="D55" s="148"/>
      <c r="E55" s="148"/>
      <c r="F55" s="148"/>
      <c r="G55" s="148"/>
    </row>
    <row r="56" spans="1:7" x14ac:dyDescent="0.25">
      <c r="A56" s="32"/>
      <c r="B56" s="152" t="s">
        <v>142</v>
      </c>
      <c r="C56" s="152"/>
      <c r="D56" s="152"/>
      <c r="E56" s="152"/>
      <c r="F56" s="152"/>
      <c r="G56" s="152"/>
    </row>
    <row r="57" spans="1:7" x14ac:dyDescent="0.25">
      <c r="A57" s="152"/>
      <c r="B57" s="152"/>
      <c r="C57" s="152"/>
      <c r="D57" s="152"/>
      <c r="E57" s="152"/>
      <c r="F57" s="152"/>
      <c r="G57" s="152"/>
    </row>
    <row r="58" spans="1:7" x14ac:dyDescent="0.25">
      <c r="A58" s="112"/>
      <c r="B58" s="148" t="s">
        <v>51</v>
      </c>
      <c r="C58" s="148"/>
      <c r="D58" s="148"/>
      <c r="E58" s="148"/>
      <c r="F58" s="148"/>
      <c r="G58" s="148"/>
    </row>
    <row r="59" spans="1:7" ht="81.75" customHeight="1" x14ac:dyDescent="0.25">
      <c r="A59" s="32"/>
      <c r="B59" s="153" t="s">
        <v>141</v>
      </c>
      <c r="C59" s="153"/>
      <c r="D59" s="153"/>
      <c r="E59" s="153"/>
      <c r="F59" s="153"/>
      <c r="G59" s="153"/>
    </row>
    <row r="60" spans="1:7" x14ac:dyDescent="0.25">
      <c r="B60" s="148" t="s">
        <v>114</v>
      </c>
      <c r="C60" s="148"/>
      <c r="D60" s="148"/>
      <c r="E60" s="148"/>
      <c r="F60" s="148"/>
      <c r="G60" s="148"/>
    </row>
    <row r="61" spans="1:7" x14ac:dyDescent="0.25">
      <c r="B61" s="148"/>
      <c r="C61" s="148"/>
      <c r="D61" s="148"/>
      <c r="E61" s="148"/>
      <c r="F61" s="148"/>
      <c r="G61" s="148"/>
    </row>
    <row r="62" spans="1:7" x14ac:dyDescent="0.25">
      <c r="B62" s="41"/>
      <c r="C62" s="32" t="s">
        <v>137</v>
      </c>
      <c r="D62" s="79"/>
      <c r="E62" s="8"/>
    </row>
    <row r="63" spans="1:7" x14ac:dyDescent="0.25">
      <c r="B63" s="32"/>
      <c r="C63" s="32"/>
      <c r="D63" s="79"/>
      <c r="E63" s="8"/>
    </row>
    <row r="64" spans="1:7" x14ac:dyDescent="0.25">
      <c r="B64" s="36" t="s">
        <v>41</v>
      </c>
      <c r="C64" s="37"/>
      <c r="D64" s="79"/>
      <c r="E64" s="8"/>
    </row>
    <row r="65" spans="1:7" x14ac:dyDescent="0.25">
      <c r="B65" s="150" t="s">
        <v>127</v>
      </c>
      <c r="C65" s="150"/>
      <c r="D65" s="150"/>
      <c r="E65" s="150"/>
      <c r="F65" s="150"/>
      <c r="G65" s="150"/>
    </row>
    <row r="66" spans="1:7" x14ac:dyDescent="0.25">
      <c r="B66" s="149" t="s">
        <v>129</v>
      </c>
      <c r="C66" s="149"/>
      <c r="D66" s="149"/>
      <c r="E66" s="149"/>
      <c r="F66" s="149"/>
      <c r="G66" s="149"/>
    </row>
    <row r="67" spans="1:7" x14ac:dyDescent="0.25">
      <c r="B67" s="79"/>
      <c r="C67" s="79"/>
      <c r="D67" s="79"/>
      <c r="E67" s="79"/>
      <c r="F67" s="79"/>
      <c r="G67" s="113"/>
    </row>
    <row r="68" spans="1:7" x14ac:dyDescent="0.25">
      <c r="B68" s="150" t="s">
        <v>140</v>
      </c>
      <c r="C68" s="150"/>
      <c r="D68" s="150"/>
      <c r="E68" s="150"/>
      <c r="F68" s="150"/>
      <c r="G68" s="150"/>
    </row>
    <row r="69" spans="1:7" x14ac:dyDescent="0.25">
      <c r="B69" s="79"/>
      <c r="C69" s="79"/>
      <c r="D69" s="79"/>
      <c r="E69" s="79"/>
      <c r="F69" s="79"/>
      <c r="G69" s="113"/>
    </row>
    <row r="70" spans="1:7" x14ac:dyDescent="0.25">
      <c r="B70" s="117" t="s">
        <v>125</v>
      </c>
      <c r="C70" s="117"/>
    </row>
    <row r="71" spans="1:7" x14ac:dyDescent="0.25">
      <c r="B71" s="117" t="s">
        <v>131</v>
      </c>
      <c r="C71" s="117"/>
    </row>
    <row r="72" spans="1:7" x14ac:dyDescent="0.25">
      <c r="B72" s="117" t="s">
        <v>139</v>
      </c>
      <c r="C72" s="117"/>
    </row>
    <row r="73" spans="1:7" x14ac:dyDescent="0.25">
      <c r="B73" s="117"/>
      <c r="C73" s="117"/>
      <c r="F73" s="151"/>
      <c r="G73" s="151"/>
    </row>
    <row r="74" spans="1:7" x14ac:dyDescent="0.25">
      <c r="A74" s="8"/>
      <c r="B74" s="8"/>
      <c r="C74" s="8"/>
      <c r="D74" s="8"/>
      <c r="E74" s="8"/>
    </row>
    <row r="75" spans="1:7" x14ac:dyDescent="0.25">
      <c r="A75" s="8"/>
      <c r="B75" s="8"/>
      <c r="C75" s="8"/>
      <c r="D75" s="8"/>
      <c r="E75" s="151" t="s">
        <v>128</v>
      </c>
      <c r="F75" s="151"/>
      <c r="G75" s="151"/>
    </row>
    <row r="76" spans="1:7" x14ac:dyDescent="0.25">
      <c r="A76" s="8"/>
      <c r="B76" s="8"/>
      <c r="C76" s="8"/>
      <c r="D76" s="8"/>
      <c r="E76" s="147" t="s">
        <v>56</v>
      </c>
      <c r="F76" s="147"/>
      <c r="G76" s="147"/>
    </row>
    <row r="77" spans="1:7" x14ac:dyDescent="0.25">
      <c r="A77" s="8"/>
      <c r="B77" s="8"/>
      <c r="C77" s="8"/>
      <c r="D77" s="8"/>
      <c r="E77" s="147" t="s">
        <v>138</v>
      </c>
      <c r="F77" s="147"/>
      <c r="G77" s="147"/>
    </row>
    <row r="78" spans="1:7" x14ac:dyDescent="0.25">
      <c r="A78" s="24"/>
      <c r="B78" s="24"/>
    </row>
    <row r="79" spans="1:7" x14ac:dyDescent="0.25">
      <c r="A79" s="37"/>
      <c r="B79" s="37"/>
    </row>
  </sheetData>
  <mergeCells count="17">
    <mergeCell ref="B51:G51"/>
    <mergeCell ref="B60:G61"/>
    <mergeCell ref="B3:G3"/>
    <mergeCell ref="B5:G5"/>
    <mergeCell ref="B4:G4"/>
    <mergeCell ref="E76:G76"/>
    <mergeCell ref="E77:G77"/>
    <mergeCell ref="B55:G55"/>
    <mergeCell ref="B58:G58"/>
    <mergeCell ref="B66:G66"/>
    <mergeCell ref="B68:G68"/>
    <mergeCell ref="E75:G75"/>
    <mergeCell ref="B56:G56"/>
    <mergeCell ref="A57:G57"/>
    <mergeCell ref="B65:G65"/>
    <mergeCell ref="F73:G73"/>
    <mergeCell ref="B59:G59"/>
  </mergeCells>
  <pageMargins left="0.39370078740157483" right="0.19685039370078741" top="0.39370078740157483" bottom="0.62992125984251968" header="0.39370078740157483" footer="0.39370078740157483"/>
  <pageSetup paperSize="9" scale="79" firstPageNumber="4" orientation="landscape" useFirstPageNumber="1" verticalDpi="4294967295" r:id="rId1"/>
  <headerFooter alignWithMargins="0">
    <oddFooter>&amp;C&amp;"Arial,Regular"&amp;8&amp;P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dio 2024 - 2026.</vt:lpstr>
      <vt:lpstr>posebni dio 2024. - 2026.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Jazz</cp:lastModifiedBy>
  <cp:lastPrinted>2024-12-12T12:17:32Z</cp:lastPrinted>
  <dcterms:created xsi:type="dcterms:W3CDTF">2018-11-10T13:21:05Z</dcterms:created>
  <dcterms:modified xsi:type="dcterms:W3CDTF">2025-03-27T06:49:57Z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